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ad035\prize\賞共有書類\61機械振興賞\N61-00 規定類\03-支援活動用\"/>
    </mc:Choice>
  </mc:AlternateContent>
  <xr:revisionPtr revIDLastSave="0" documentId="13_ncr:1_{A841B104-8837-45D2-AE75-34DCD5A450C7}" xr6:coauthVersionLast="47" xr6:coauthVersionMax="47" xr10:uidLastSave="{00000000-0000-0000-0000-000000000000}"/>
  <bookViews>
    <workbookView xWindow="6990" yWindow="1695" windowWidth="19290" windowHeight="11745" xr2:uid="{C77ADBD3-8894-4B8E-846F-7CC3DF7CC395}"/>
  </bookViews>
  <sheets>
    <sheet name="入力用" sheetId="1" r:id="rId1"/>
    <sheet name="印刷用" sheetId="3" state="hidden" r:id="rId2"/>
  </sheets>
  <definedNames>
    <definedName name="_xlnm.Print_Area" localSheetId="1">印刷用!$A$1:$M$59</definedName>
    <definedName name="_xlnm.Print_Area" localSheetId="0">入力用!$A$1:$M$61</definedName>
    <definedName name="アンケート">入力用!$G$59</definedName>
    <definedName name="開発開始">入力用!$C$8</definedName>
    <definedName name="開発者勤務先1">入力用!$C$26</definedName>
    <definedName name="開発者勤務先2">入力用!$C$28</definedName>
    <definedName name="開発者勤務先3">入力用!$C$30</definedName>
    <definedName name="開発者勤務先4">入力用!$C$32</definedName>
    <definedName name="開発者勤務先5">入力用!$C$34</definedName>
    <definedName name="開発者勤務先6">入力用!$C$36</definedName>
    <definedName name="開発者勤務先7">入力用!$C$38</definedName>
    <definedName name="開発者勤務先8">入力用!$C$40</definedName>
    <definedName name="開発者所在地1">入力用!$J$27</definedName>
    <definedName name="開発者所在地2">入力用!$J$29</definedName>
    <definedName name="開発者所在地3">入力用!$J$31</definedName>
    <definedName name="開発者所在地4">入力用!$J$33</definedName>
    <definedName name="開発者所在地5">入力用!$J$35</definedName>
    <definedName name="開発者所在地6">入力用!$J$37</definedName>
    <definedName name="開発者所在地7">入力用!$J$39</definedName>
    <definedName name="開発者所在地8">入力用!$J$41</definedName>
    <definedName name="開発者所属1">入力用!$F$26</definedName>
    <definedName name="開発者所属2">入力用!$F$28</definedName>
    <definedName name="開発者所属3">入力用!$F$30</definedName>
    <definedName name="開発者所属4">入力用!$F$32</definedName>
    <definedName name="開発者所属5">入力用!$F$34</definedName>
    <definedName name="開発者所属6">入力用!$F$36</definedName>
    <definedName name="開発者所属7">入力用!$F$38</definedName>
    <definedName name="開発者所属8">入力用!$F$40</definedName>
    <definedName name="開発者名1">入力用!$A$26</definedName>
    <definedName name="開発者名2">入力用!$A$28</definedName>
    <definedName name="開発者名3">入力用!$A$30</definedName>
    <definedName name="開発者名4">入力用!$A$32</definedName>
    <definedName name="開発者名5">入力用!$A$34</definedName>
    <definedName name="開発者名6">入力用!$A$36</definedName>
    <definedName name="開発者名7">入力用!$A$38</definedName>
    <definedName name="開発者名8">入力用!$A$40</definedName>
    <definedName name="開発者役職1">入力用!$F$27</definedName>
    <definedName name="開発者役職2">入力用!$F$29</definedName>
    <definedName name="開発者役職3">入力用!$F$31</definedName>
    <definedName name="開発者役職4">入力用!$F$33</definedName>
    <definedName name="開発者役職5">入力用!$F$35</definedName>
    <definedName name="開発者役職6">入力用!$F$37</definedName>
    <definedName name="開発者役職7">入力用!$F$39</definedName>
    <definedName name="開発者役職8">入力用!$F$41</definedName>
    <definedName name="開発者郵便番号1">入力用!$K$26</definedName>
    <definedName name="開発者郵便番号2">入力用!$K$28</definedName>
    <definedName name="開発者郵便番号3">入力用!$K$30</definedName>
    <definedName name="開発者郵便番号4">入力用!$K$32</definedName>
    <definedName name="開発者郵便番号5">入力用!$K$34</definedName>
    <definedName name="開発者郵便番号6">入力用!$K$36</definedName>
    <definedName name="開発者郵便番号7">入力用!$K$38</definedName>
    <definedName name="開発者郵便番号8">入力用!$K$40</definedName>
    <definedName name="開発終了">入力用!$J$8</definedName>
    <definedName name="企業名1">入力用!$B$10</definedName>
    <definedName name="企業名2">入力用!$B$15</definedName>
    <definedName name="企業名3">入力用!$B$20</definedName>
    <definedName name="企業連絡者FAX">入力用!$J$48</definedName>
    <definedName name="企業連絡者ふりがな">入力用!$D$47</definedName>
    <definedName name="企業連絡者メアド">入力用!$J$49</definedName>
    <definedName name="企業連絡者勤務先">入力用!$D$43</definedName>
    <definedName name="企業連絡者所在地">入力用!$D$46</definedName>
    <definedName name="企業連絡者所属">入力用!$D$44</definedName>
    <definedName name="企業連絡者電話">入力用!$J$47</definedName>
    <definedName name="企業連絡者名">入力用!$D$48</definedName>
    <definedName name="企業連絡者役職">入力用!$J$44</definedName>
    <definedName name="企業連絡者郵便番号">入力用!$E$45</definedName>
    <definedName name="業績名">入力用!$B$6</definedName>
    <definedName name="業績名ふりがな">入力用!$B$5</definedName>
    <definedName name="資本金1">入力用!$L$10</definedName>
    <definedName name="資本金2">入力用!$L$15</definedName>
    <definedName name="資本金3">入力用!$L$20</definedName>
    <definedName name="従業員数1">入力用!$L$11</definedName>
    <definedName name="従業員数2">入力用!$L$16</definedName>
    <definedName name="従業員数3">入力用!$L$21</definedName>
    <definedName name="所在地1">入力用!$B$13</definedName>
    <definedName name="所在地2">入力用!$B$18</definedName>
    <definedName name="所在地3">入力用!$B$23</definedName>
    <definedName name="申請書Ver">入力用!$M$4</definedName>
    <definedName name="申請書名">入力用!$A$3</definedName>
    <definedName name="推薦団体所在地">入力用!$I$53</definedName>
    <definedName name="推薦団体代表者名">入力用!$K$52</definedName>
    <definedName name="推薦団体代表者役職">入力用!$F$52</definedName>
    <definedName name="推薦団体名">入力用!$F$51</definedName>
    <definedName name="推薦団体郵便番号">入力用!$G$53</definedName>
    <definedName name="推薦団体連絡者メアド">入力用!$K$56</definedName>
    <definedName name="推薦団体連絡者所属">入力用!$F$54</definedName>
    <definedName name="推薦団体連絡者電話">入力用!$G$56</definedName>
    <definedName name="推薦団体連絡者名">入力用!$K$54</definedName>
    <definedName name="推薦団体連絡者役職">入力用!$F$55</definedName>
    <definedName name="整理番号">入力用!$L$1</definedName>
    <definedName name="代表者氏名1">入力用!$F$11</definedName>
    <definedName name="代表者氏名2">入力用!$F$16</definedName>
    <definedName name="代表者氏名3">入力用!$F$21</definedName>
    <definedName name="代表者役職1">入力用!$C$11</definedName>
    <definedName name="代表者役職2">入力用!$C$16</definedName>
    <definedName name="代表者役職3">入力用!$C$21</definedName>
    <definedName name="団体の種別1">入力用!$K$11</definedName>
    <definedName name="団体の種別2">入力用!$K$16</definedName>
    <definedName name="団体の種別3">入力用!$K$21</definedName>
    <definedName name="郵便番号1">入力用!$C$12</definedName>
    <definedName name="郵便番号2">入力用!$C$17</definedName>
    <definedName name="郵便番号3">入力用!$C$22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6" i="3" l="1"/>
  <c r="G56" i="3"/>
  <c r="K54" i="3"/>
  <c r="F55" i="3"/>
  <c r="F54" i="3"/>
  <c r="I53" i="3"/>
  <c r="G53" i="3"/>
  <c r="K52" i="3"/>
  <c r="F52" i="3"/>
  <c r="F51" i="3"/>
  <c r="J49" i="3"/>
  <c r="J48" i="3"/>
  <c r="J47" i="3"/>
  <c r="D48" i="3"/>
  <c r="D47" i="3"/>
  <c r="D46" i="3"/>
  <c r="E45" i="3"/>
  <c r="J44" i="3"/>
  <c r="D44" i="3"/>
  <c r="D43" i="3"/>
  <c r="J41" i="3"/>
  <c r="J39" i="3"/>
  <c r="J37" i="3"/>
  <c r="J35" i="3"/>
  <c r="J33" i="3"/>
  <c r="J31" i="3"/>
  <c r="J29" i="3"/>
  <c r="J27" i="3"/>
  <c r="K40" i="3"/>
  <c r="K38" i="3"/>
  <c r="K36" i="3"/>
  <c r="K34" i="3"/>
  <c r="K32" i="3"/>
  <c r="K30" i="3"/>
  <c r="K28" i="3"/>
  <c r="K26" i="3"/>
  <c r="F41" i="3"/>
  <c r="F39" i="3"/>
  <c r="F37" i="3"/>
  <c r="F35" i="3"/>
  <c r="F33" i="3"/>
  <c r="F31" i="3"/>
  <c r="F29" i="3"/>
  <c r="F27" i="3"/>
  <c r="F38" i="3"/>
  <c r="F40" i="3"/>
  <c r="F36" i="3"/>
  <c r="F34" i="3"/>
  <c r="F32" i="3"/>
  <c r="F30" i="3"/>
  <c r="F28" i="3"/>
  <c r="F26" i="3"/>
  <c r="C40" i="3"/>
  <c r="C38" i="3"/>
  <c r="C36" i="3"/>
  <c r="C34" i="3"/>
  <c r="C32" i="3"/>
  <c r="C30" i="3"/>
  <c r="C28" i="3"/>
  <c r="C26" i="3"/>
  <c r="A40" i="3"/>
  <c r="A38" i="3"/>
  <c r="A36" i="3"/>
  <c r="A34" i="3"/>
  <c r="A32" i="3"/>
  <c r="A30" i="3"/>
  <c r="A28" i="3"/>
  <c r="A26" i="3"/>
  <c r="K21" i="3"/>
  <c r="K16" i="3"/>
  <c r="B23" i="3"/>
  <c r="B18" i="3"/>
  <c r="F21" i="3"/>
  <c r="F16" i="3"/>
  <c r="C22" i="3"/>
  <c r="C17" i="3"/>
  <c r="C21" i="3"/>
  <c r="C16" i="3"/>
  <c r="B20" i="3"/>
  <c r="B13" i="3"/>
  <c r="C12" i="3" l="1"/>
  <c r="K11" i="3"/>
  <c r="F11" i="3"/>
  <c r="C11" i="3"/>
  <c r="L1" i="3"/>
  <c r="B15" i="3"/>
  <c r="B10" i="3"/>
  <c r="C8" i="3"/>
  <c r="B5" i="3"/>
  <c r="B6" i="3"/>
  <c r="A3" i="3"/>
  <c r="A1" i="3"/>
</calcChain>
</file>

<file path=xl/sharedStrings.xml><?xml version="1.0" encoding="utf-8"?>
<sst xmlns="http://schemas.openxmlformats.org/spreadsheetml/2006/main" count="151" uniqueCount="95">
  <si>
    <t>整理番号</t>
    <rPh sb="0" eb="2">
      <t>セイリ</t>
    </rPh>
    <rPh sb="2" eb="4">
      <t>バンゴウ</t>
    </rPh>
    <phoneticPr fontId="1"/>
  </si>
  <si>
    <t>所在地</t>
    <rPh sb="0" eb="3">
      <t>ショザイチ</t>
    </rPh>
    <phoneticPr fontId="1"/>
  </si>
  <si>
    <t>〒</t>
    <phoneticPr fontId="1"/>
  </si>
  <si>
    <t>～</t>
    <phoneticPr fontId="1"/>
  </si>
  <si>
    <t>勤務先</t>
    <rPh sb="0" eb="3">
      <t>キンムサキ</t>
    </rPh>
    <phoneticPr fontId="1"/>
  </si>
  <si>
    <t>代表者名</t>
    <rPh sb="0" eb="3">
      <t>ダイヒョウシャ</t>
    </rPh>
    <rPh sb="3" eb="4">
      <t>メイ</t>
    </rPh>
    <phoneticPr fontId="1"/>
  </si>
  <si>
    <t>所属／役職名</t>
    <rPh sb="0" eb="2">
      <t>ショゾク</t>
    </rPh>
    <phoneticPr fontId="1"/>
  </si>
  <si>
    <t>〒</t>
    <phoneticPr fontId="1"/>
  </si>
  <si>
    <t>勤務先</t>
    <rPh sb="0" eb="3">
      <t>キンムサキ</t>
    </rPh>
    <phoneticPr fontId="1"/>
  </si>
  <si>
    <t>所在地</t>
    <rPh sb="0" eb="3">
      <t>ショザイチ</t>
    </rPh>
    <phoneticPr fontId="1"/>
  </si>
  <si>
    <t>電 話:</t>
    <rPh sb="0" eb="1">
      <t>デン</t>
    </rPh>
    <rPh sb="2" eb="3">
      <t>ハナシ</t>
    </rPh>
    <phoneticPr fontId="1"/>
  </si>
  <si>
    <r>
      <rPr>
        <sz val="9"/>
        <color theme="1"/>
        <rFont val="ＭＳ 明朝"/>
        <family val="1"/>
        <charset val="128"/>
      </rPr>
      <t>ふりがな</t>
    </r>
    <r>
      <rPr>
        <sz val="11"/>
        <color theme="1"/>
        <rFont val="ＭＳ 明朝"/>
        <family val="1"/>
        <charset val="128"/>
      </rPr>
      <t xml:space="preserve">
氏　名</t>
    </r>
    <rPh sb="5" eb="6">
      <t>シ</t>
    </rPh>
    <rPh sb="7" eb="8">
      <t>ナ</t>
    </rPh>
    <phoneticPr fontId="1"/>
  </si>
  <si>
    <r>
      <t>推薦者</t>
    </r>
    <r>
      <rPr>
        <vertAlign val="superscript"/>
        <sz val="11"/>
        <color theme="1"/>
        <rFont val="ＭＳ 明朝"/>
        <family val="1"/>
        <charset val="128"/>
      </rPr>
      <t>※</t>
    </r>
    <rPh sb="0" eb="3">
      <t>スイセンシャ</t>
    </rPh>
    <phoneticPr fontId="1"/>
  </si>
  <si>
    <t>役職：</t>
    <rPh sb="0" eb="2">
      <t>ヤクショク</t>
    </rPh>
    <phoneticPr fontId="1"/>
  </si>
  <si>
    <t>氏名：</t>
    <rPh sb="0" eb="2">
      <t>シメイ</t>
    </rPh>
    <phoneticPr fontId="1"/>
  </si>
  <si>
    <t>西暦</t>
    <rPh sb="0" eb="2">
      <t>セイレキ</t>
    </rPh>
    <phoneticPr fontId="1"/>
  </si>
  <si>
    <t>氏名：</t>
    <rPh sb="0" eb="2">
      <t>シメイ</t>
    </rPh>
    <phoneticPr fontId="1"/>
  </si>
  <si>
    <t>℡</t>
    <phoneticPr fontId="1"/>
  </si>
  <si>
    <t>　　　　　　※団体等の推薦がある場合はご記入ください。</t>
    <rPh sb="7" eb="9">
      <t>ダンタイ</t>
    </rPh>
    <rPh sb="9" eb="10">
      <t>トウ</t>
    </rPh>
    <rPh sb="11" eb="13">
      <t>スイセン</t>
    </rPh>
    <rPh sb="16" eb="18">
      <t>バアイ</t>
    </rPh>
    <rPh sb="20" eb="22">
      <t>キニュウ</t>
    </rPh>
    <phoneticPr fontId="1"/>
  </si>
  <si>
    <t>　入手いたしました個人情報は、一般財団法人機械振興協会が実施する機械振興賞に関する審査と表彰の目的以外での使用はいたしません。</t>
    <rPh sb="1" eb="3">
      <t>ニュウシュ</t>
    </rPh>
    <rPh sb="9" eb="11">
      <t>コジン</t>
    </rPh>
    <rPh sb="11" eb="13">
      <t>ジョウホウ</t>
    </rPh>
    <rPh sb="15" eb="17">
      <t>イッパン</t>
    </rPh>
    <rPh sb="17" eb="19">
      <t>ザイダン</t>
    </rPh>
    <rPh sb="19" eb="21">
      <t>ホウジン</t>
    </rPh>
    <rPh sb="21" eb="23">
      <t>キカイ</t>
    </rPh>
    <rPh sb="23" eb="25">
      <t>シンコウ</t>
    </rPh>
    <rPh sb="25" eb="27">
      <t>キョウカイ</t>
    </rPh>
    <rPh sb="28" eb="30">
      <t>ジッシ</t>
    </rPh>
    <rPh sb="32" eb="34">
      <t>キカイ</t>
    </rPh>
    <rPh sb="34" eb="36">
      <t>シンコウ</t>
    </rPh>
    <rPh sb="36" eb="37">
      <t>ショウ</t>
    </rPh>
    <rPh sb="38" eb="39">
      <t>カン</t>
    </rPh>
    <rPh sb="41" eb="43">
      <t>シンサ</t>
    </rPh>
    <rPh sb="44" eb="46">
      <t>ヒョウショウ</t>
    </rPh>
    <phoneticPr fontId="1"/>
  </si>
  <si>
    <t>ふりがな</t>
    <phoneticPr fontId="1"/>
  </si>
  <si>
    <t>ふりがな</t>
  </si>
  <si>
    <t>整理番号</t>
  </si>
  <si>
    <t>　注：題目は全角20文字以内で内容が一般の方にも理解できる表現にして下さい。（記号、略号、商品名は使わない）</t>
  </si>
  <si>
    <t>開発期間</t>
  </si>
  <si>
    <t>西暦</t>
  </si>
  <si>
    <t>～</t>
  </si>
  <si>
    <t>企業等名</t>
  </si>
  <si>
    <t>代表者名</t>
  </si>
  <si>
    <t>役職：</t>
  </si>
  <si>
    <t>氏名：</t>
  </si>
  <si>
    <t>印</t>
  </si>
  <si>
    <t>所在地</t>
  </si>
  <si>
    <t>〒</t>
  </si>
  <si>
    <t>研究開発担当者氏名</t>
  </si>
  <si>
    <t>勤務先</t>
  </si>
  <si>
    <t>所属／役職名</t>
  </si>
  <si>
    <t>ふりがな
氏　名</t>
  </si>
  <si>
    <t>電 話:</t>
  </si>
  <si>
    <t>ＦＡＸ：</t>
  </si>
  <si>
    <t>E-mail:</t>
  </si>
  <si>
    <t>推薦者※</t>
  </si>
  <si>
    <t>団体等名 ：</t>
  </si>
  <si>
    <t>代表者名 ：</t>
  </si>
  <si>
    <t>所 在 地 ：</t>
  </si>
  <si>
    <t>連絡者名 ：</t>
  </si>
  <si>
    <t>連 絡 先 ：</t>
  </si>
  <si>
    <t>℡</t>
  </si>
  <si>
    <t>e-
mail</t>
  </si>
  <si>
    <t>　　　　　　※団体等の推薦がある場合はご記入ください。</t>
  </si>
  <si>
    <t>入手いたしました個人情報は、一般財団法人機械振興協会が実施する機械振興賞に関する審査と表彰の目的以外での使用はいたしません。</t>
  </si>
  <si>
    <t>&lt;応募申請書：支援活動用 その１&gt;</t>
    <rPh sb="1" eb="6">
      <t>オウボシンセイショ</t>
    </rPh>
    <phoneticPr fontId="1"/>
  </si>
  <si>
    <t>※公設試験場、自治体の支援団体、自治体、中小企業団体、地域のネットワーク、金融機関、教育機関、その他</t>
    <phoneticPr fontId="1"/>
  </si>
  <si>
    <t>支援団体名</t>
    <rPh sb="0" eb="4">
      <t>シエンダンタイ</t>
    </rPh>
    <rPh sb="4" eb="5">
      <t>メイ</t>
    </rPh>
    <phoneticPr fontId="1"/>
  </si>
  <si>
    <t>団体の種別</t>
    <rPh sb="0" eb="2">
      <t>ダンタイ</t>
    </rPh>
    <rPh sb="3" eb="5">
      <t>シュベツ</t>
    </rPh>
    <phoneticPr fontId="1"/>
  </si>
  <si>
    <t>※支援担当者氏名欄の人数が足りない場合は、要領記載の問い合わせ先にご連絡ください。
支援団体が単数の場合には、下記ホームページ掲載の「推薦書その１」をご利用ください。
 (http://www.jspmi.or.jp/tri/prize/)</t>
    <rPh sb="1" eb="3">
      <t>シエン</t>
    </rPh>
    <rPh sb="42" eb="44">
      <t>シエン</t>
    </rPh>
    <rPh sb="44" eb="46">
      <t>ダンタイ</t>
    </rPh>
    <phoneticPr fontId="1"/>
  </si>
  <si>
    <t>☆機械振興賞を何で知りましたか（ご記入は任意です）</t>
    <rPh sb="1" eb="6">
      <t>キカイシンコウショウ</t>
    </rPh>
    <rPh sb="7" eb="8">
      <t>ナニ</t>
    </rPh>
    <rPh sb="9" eb="10">
      <t>シ</t>
    </rPh>
    <rPh sb="17" eb="19">
      <t>キニュウ</t>
    </rPh>
    <rPh sb="20" eb="22">
      <t>ニンイ</t>
    </rPh>
    <phoneticPr fontId="1"/>
  </si>
  <si>
    <t>Ver1.0</t>
    <phoneticPr fontId="1"/>
  </si>
  <si>
    <t>支援期間</t>
    <rPh sb="0" eb="2">
      <t>シエン</t>
    </rPh>
    <rPh sb="2" eb="4">
      <t>キカン</t>
    </rPh>
    <phoneticPr fontId="1"/>
  </si>
  <si>
    <t>支援担当者氏名</t>
    <rPh sb="0" eb="2">
      <t>シエン</t>
    </rPh>
    <rPh sb="2" eb="5">
      <t>タントウシャ</t>
    </rPh>
    <rPh sb="5" eb="7">
      <t>シメイ</t>
    </rPh>
    <phoneticPr fontId="1"/>
  </si>
  <si>
    <r>
      <t>団体の種別</t>
    </r>
    <r>
      <rPr>
        <sz val="8"/>
        <color theme="1"/>
        <rFont val="ＭＳ 明朝"/>
        <family val="1"/>
        <charset val="128"/>
      </rPr>
      <t>※</t>
    </r>
    <rPh sb="0" eb="2">
      <t>ダンタイ</t>
    </rPh>
    <rPh sb="3" eb="5">
      <t>シュベツ</t>
    </rPh>
    <phoneticPr fontId="1"/>
  </si>
  <si>
    <t>支援団体
連絡者</t>
    <rPh sb="0" eb="2">
      <t>シエン</t>
    </rPh>
    <rPh sb="2" eb="4">
      <t>ダンタイ</t>
    </rPh>
    <rPh sb="5" eb="8">
      <t>レンラクシャ</t>
    </rPh>
    <phoneticPr fontId="1"/>
  </si>
  <si>
    <t>所在地：</t>
    <rPh sb="0" eb="1">
      <t>ショ</t>
    </rPh>
    <rPh sb="1" eb="2">
      <t>ザイ</t>
    </rPh>
    <rPh sb="2" eb="3">
      <t>チ</t>
    </rPh>
    <phoneticPr fontId="1"/>
  </si>
  <si>
    <t>連絡先：</t>
    <rPh sb="0" eb="1">
      <t>レン</t>
    </rPh>
    <rPh sb="1" eb="2">
      <t>ラク</t>
    </rPh>
    <rPh sb="2" eb="3">
      <t>サキ</t>
    </rPh>
    <phoneticPr fontId="1"/>
  </si>
  <si>
    <t>役職/氏名：</t>
    <phoneticPr fontId="1"/>
  </si>
  <si>
    <t>団体等名：</t>
    <rPh sb="0" eb="2">
      <t>ダンタイ</t>
    </rPh>
    <rPh sb="2" eb="3">
      <t>トウ</t>
    </rPh>
    <rPh sb="3" eb="4">
      <t>メイ</t>
    </rPh>
    <phoneticPr fontId="1"/>
  </si>
  <si>
    <t>代表者名：</t>
    <rPh sb="0" eb="3">
      <t>ダイヒョウシャ</t>
    </rPh>
    <rPh sb="3" eb="4">
      <t>メイ</t>
    </rPh>
    <phoneticPr fontId="1"/>
  </si>
  <si>
    <t>e-mail</t>
    <phoneticPr fontId="1"/>
  </si>
  <si>
    <t>e-mail:</t>
    <phoneticPr fontId="1"/>
  </si>
  <si>
    <t>業績名</t>
    <rPh sb="0" eb="3">
      <t>ギョウセキメイ</t>
    </rPh>
    <phoneticPr fontId="1"/>
  </si>
  <si>
    <t>業績名</t>
    <rPh sb="0" eb="3">
      <t>ギョウセキメイ</t>
    </rPh>
    <phoneticPr fontId="1"/>
  </si>
  <si>
    <t>※支援担当者氏名欄の人数が足りない場合は、要領記載の問い合わせ先にご連絡ください。
支援団体が複数の場合には、下記ホームページ掲載の「推薦書その１(別様式)」をご利用ください。 (https://www.jspmi.or.jp/tri/prize/)</t>
    <rPh sb="1" eb="3">
      <t>シエン</t>
    </rPh>
    <rPh sb="42" eb="46">
      <t>シエンダンタイ</t>
    </rPh>
    <phoneticPr fontId="1"/>
  </si>
  <si>
    <t>所属／役職</t>
    <rPh sb="0" eb="2">
      <t>ショゾク</t>
    </rPh>
    <rPh sb="3" eb="5">
      <t>ヤクショク</t>
    </rPh>
    <phoneticPr fontId="1"/>
  </si>
  <si>
    <t>第６１回機械振興賞応募申請書</t>
    <rPh sb="0" eb="1">
      <t>ダイ</t>
    </rPh>
    <rPh sb="3" eb="4">
      <t>カイ</t>
    </rPh>
    <rPh sb="4" eb="9">
      <t>キカイシンコウショウ</t>
    </rPh>
    <rPh sb="9" eb="11">
      <t>オウボ</t>
    </rPh>
    <rPh sb="11" eb="14">
      <t>シンセイショ</t>
    </rPh>
    <phoneticPr fontId="1"/>
  </si>
  <si>
    <t>支援団体
連絡者</t>
    <rPh sb="0" eb="4">
      <t>シエンダンタイ</t>
    </rPh>
    <phoneticPr fontId="1"/>
  </si>
  <si>
    <t>所属／役職</t>
    <phoneticPr fontId="1"/>
  </si>
  <si>
    <t>連絡者所属:</t>
    <phoneticPr fontId="1"/>
  </si>
  <si>
    <t>連絡者所属 ：</t>
    <rPh sb="0" eb="2">
      <t>レンラク</t>
    </rPh>
    <rPh sb="2" eb="3">
      <t>シャ</t>
    </rPh>
    <rPh sb="3" eb="5">
      <t>ショゾク</t>
    </rPh>
    <phoneticPr fontId="1"/>
  </si>
  <si>
    <t>　注：業績名は全角30文字以内で内容が一般の方にも理解できる表現にしてください。（記号、略号、商品名は使わない）</t>
    <rPh sb="1" eb="2">
      <t>チュウ</t>
    </rPh>
    <rPh sb="3" eb="6">
      <t>ギョウセキメイ</t>
    </rPh>
    <rPh sb="7" eb="9">
      <t>ゼンカク</t>
    </rPh>
    <rPh sb="11" eb="13">
      <t>モジ</t>
    </rPh>
    <rPh sb="13" eb="15">
      <t>イナイ</t>
    </rPh>
    <rPh sb="16" eb="18">
      <t>ナイヨウ</t>
    </rPh>
    <rPh sb="19" eb="21">
      <t>イッパン</t>
    </rPh>
    <rPh sb="22" eb="23">
      <t>カタ</t>
    </rPh>
    <rPh sb="25" eb="27">
      <t>リカイ</t>
    </rPh>
    <rPh sb="30" eb="32">
      <t>ヒョウゲン</t>
    </rPh>
    <rPh sb="41" eb="43">
      <t>キゴウ</t>
    </rPh>
    <rPh sb="44" eb="46">
      <t>リャクゴウ</t>
    </rPh>
    <rPh sb="47" eb="50">
      <t>ショウヒンメイ</t>
    </rPh>
    <rPh sb="51" eb="52">
      <t>ツカ</t>
    </rPh>
    <phoneticPr fontId="1"/>
  </si>
  <si>
    <t>所属</t>
    <rPh sb="0" eb="2">
      <t>ショゾク</t>
    </rPh>
    <phoneticPr fontId="1"/>
  </si>
  <si>
    <t>役職</t>
    <rPh sb="0" eb="2">
      <t>ヤクショク</t>
    </rPh>
    <phoneticPr fontId="1"/>
  </si>
  <si>
    <t>支援団体名</t>
    <rPh sb="0" eb="5">
      <t>シエンダンタイメイ</t>
    </rPh>
    <phoneticPr fontId="1"/>
  </si>
  <si>
    <t>役職名</t>
    <rPh sb="0" eb="3">
      <t>ヤクショクメイ</t>
    </rPh>
    <phoneticPr fontId="1"/>
  </si>
  <si>
    <t>氏名</t>
    <rPh sb="0" eb="2">
      <t>シメイ</t>
    </rPh>
    <phoneticPr fontId="1"/>
  </si>
  <si>
    <t>代表者氏名</t>
    <rPh sb="0" eb="2">
      <t>ダイヒョウ</t>
    </rPh>
    <rPh sb="2" eb="3">
      <t>シャ</t>
    </rPh>
    <rPh sb="3" eb="5">
      <t>シメイ</t>
    </rPh>
    <phoneticPr fontId="1"/>
  </si>
  <si>
    <t>000-0000</t>
    <phoneticPr fontId="1"/>
  </si>
  <si>
    <t>所在地</t>
    <rPh sb="0" eb="3">
      <t>ショザイチ</t>
    </rPh>
    <phoneticPr fontId="1"/>
  </si>
  <si>
    <t>所属</t>
    <rPh sb="0" eb="2">
      <t>ショゾク</t>
    </rPh>
    <phoneticPr fontId="1"/>
  </si>
  <si>
    <t>役職</t>
    <rPh sb="0" eb="2">
      <t>ヤクショク</t>
    </rPh>
    <phoneticPr fontId="1"/>
  </si>
  <si>
    <t>ふりがな</t>
    <phoneticPr fontId="1"/>
  </si>
  <si>
    <t>氏　名</t>
    <rPh sb="0" eb="1">
      <t>シ</t>
    </rPh>
    <rPh sb="2" eb="3">
      <t>メイ</t>
    </rPh>
    <phoneticPr fontId="1"/>
  </si>
  <si>
    <t>000-000-0000</t>
    <phoneticPr fontId="1"/>
  </si>
  <si>
    <t>代表者名</t>
    <rPh sb="0" eb="4">
      <t>ダイヒョウシャメイ</t>
    </rPh>
    <phoneticPr fontId="1"/>
  </si>
  <si>
    <t>連絡者所属</t>
    <rPh sb="0" eb="5">
      <t>レンラクシャショゾク</t>
    </rPh>
    <phoneticPr fontId="1"/>
  </si>
  <si>
    <t>業績名</t>
    <rPh sb="0" eb="3">
      <t>ギョウセキメイ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</si>
</sst>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0&quot;円&quot;"/>
  </numFmts>
  <fonts count="15" x14ac:knownFonts="1">
    <font>
      <sz val="11"/>
      <color theme="1"/>
      <name val="ＭＳ ゴシック"/>
      <family val="2"/>
      <charset val="128"/>
    </font>
    <font>
      <sz val="6"/>
      <name val="ＭＳ ゴシック"/>
      <family val="2"/>
      <charset val="128"/>
    </font>
    <font>
      <sz val="11"/>
      <color theme="1"/>
      <name val="ＭＳ 明朝"/>
      <family val="1"/>
      <charset val="128"/>
    </font>
    <font>
      <sz val="9"/>
      <color theme="1"/>
      <name val="ＭＳ 明朝"/>
      <family val="1"/>
      <charset val="128"/>
    </font>
    <font>
      <vertAlign val="superscript"/>
      <sz val="11"/>
      <color theme="1"/>
      <name val="ＭＳ 明朝"/>
      <family val="1"/>
      <charset val="128"/>
    </font>
    <font>
      <sz val="8.5"/>
      <color theme="1"/>
      <name val="ＭＳ 明朝"/>
      <family val="1"/>
      <charset val="128"/>
    </font>
    <font>
      <sz val="10"/>
      <color theme="1"/>
      <name val="ＭＳ 明朝"/>
      <family val="1"/>
      <charset val="128"/>
    </font>
    <font>
      <sz val="6"/>
      <color theme="1"/>
      <name val="ＭＳ 明朝"/>
      <family val="1"/>
      <charset val="128"/>
    </font>
    <font>
      <sz val="14"/>
      <color theme="1"/>
      <name val="ＭＳ ゴシック"/>
      <family val="3"/>
      <charset val="128"/>
    </font>
    <font>
      <sz val="12"/>
      <color theme="1"/>
      <name val="ＭＳ 明朝"/>
      <family val="1"/>
      <charset val="128"/>
    </font>
    <font>
      <sz val="8"/>
      <color theme="1"/>
      <name val="ＭＳ 明朝"/>
      <family val="1"/>
      <charset val="128"/>
    </font>
    <font>
      <sz val="7"/>
      <color theme="1"/>
      <name val="ＭＳ 明朝"/>
      <family val="1"/>
      <charset val="128"/>
    </font>
    <font>
      <sz val="14"/>
      <color theme="1"/>
      <name val="ＭＳ 明朝"/>
      <family val="1"/>
      <charset val="128"/>
    </font>
    <font>
      <sz val="8"/>
      <color rgb="FFFF0000"/>
      <name val="ＭＳ 明朝"/>
      <family val="1"/>
      <charset val="128"/>
    </font>
    <font>
      <sz val="10"/>
      <color rgb="FFFF0000"/>
      <name val="ＭＳ 明朝"/>
      <family val="1"/>
      <charset val="128"/>
    </font>
  </fonts>
  <fills count="5">
    <fill>
      <patternFill patternType="none"/>
    </fill>
    <fill>
      <patternFill patternType="gray125"/>
    </fill>
    <fill>
      <patternFill patternType="solid">
        <fgColor theme="6"/>
        <bgColor indexed="64"/>
      </patternFill>
    </fill>
    <fill>
      <patternFill patternType="solid">
        <fgColor theme="8" tint="0.79998168889431442"/>
        <bgColor indexed="64"/>
      </patternFill>
    </fill>
    <fill>
      <patternFill patternType="solid">
        <fgColor theme="9"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4">
    <xf numFmtId="0" fontId="0" fillId="0" borderId="0" xfId="0">
      <alignment vertical="center"/>
    </xf>
    <xf numFmtId="0" fontId="2" fillId="3" borderId="0" xfId="0" applyFont="1" applyFill="1">
      <alignment vertical="center"/>
    </xf>
    <xf numFmtId="0" fontId="2" fillId="0" borderId="0" xfId="0" applyFont="1">
      <alignment vertical="center"/>
    </xf>
    <xf numFmtId="0" fontId="2" fillId="3" borderId="1" xfId="0" applyFont="1" applyFill="1" applyBorder="1">
      <alignment vertical="center"/>
    </xf>
    <xf numFmtId="0" fontId="2" fillId="2" borderId="0" xfId="0" applyFont="1" applyFill="1">
      <alignment vertical="center"/>
    </xf>
    <xf numFmtId="0" fontId="10" fillId="3" borderId="13" xfId="0" applyFont="1" applyFill="1" applyBorder="1" applyAlignment="1">
      <alignment horizontal="center" vertical="center" wrapText="1"/>
    </xf>
    <xf numFmtId="0" fontId="2" fillId="3" borderId="4"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3" xfId="0" applyFont="1" applyFill="1" applyBorder="1">
      <alignment vertical="center"/>
    </xf>
    <xf numFmtId="0" fontId="2" fillId="3" borderId="6" xfId="0" applyFont="1" applyFill="1" applyBorder="1" applyAlignment="1">
      <alignment horizontal="center" vertical="center"/>
    </xf>
    <xf numFmtId="0" fontId="2" fillId="3" borderId="5" xfId="0" applyFont="1" applyFill="1" applyBorder="1">
      <alignment vertical="center"/>
    </xf>
    <xf numFmtId="0" fontId="2" fillId="3" borderId="7" xfId="0" applyFont="1" applyFill="1" applyBorder="1">
      <alignment vertical="center"/>
    </xf>
    <xf numFmtId="0" fontId="2" fillId="3" borderId="8" xfId="0" applyFont="1" applyFill="1" applyBorder="1" applyAlignment="1">
      <alignment horizontal="center" vertical="center"/>
    </xf>
    <xf numFmtId="37" fontId="2" fillId="2" borderId="0" xfId="0" applyNumberFormat="1" applyFont="1" applyFill="1">
      <alignment vertical="center"/>
    </xf>
    <xf numFmtId="0" fontId="2" fillId="0" borderId="3" xfId="0" applyFont="1" applyBorder="1" applyAlignment="1">
      <alignment horizontal="left" vertical="center"/>
    </xf>
    <xf numFmtId="0" fontId="2" fillId="3" borderId="8" xfId="0" applyFont="1" applyFill="1" applyBorder="1">
      <alignment vertical="center"/>
    </xf>
    <xf numFmtId="0" fontId="2" fillId="3" borderId="0" xfId="0" applyFont="1" applyFill="1" applyAlignment="1">
      <alignment horizontal="center" vertical="center"/>
    </xf>
    <xf numFmtId="0" fontId="2" fillId="3" borderId="6" xfId="0" applyFont="1" applyFill="1" applyBorder="1">
      <alignment vertical="center"/>
    </xf>
    <xf numFmtId="0" fontId="7" fillId="3" borderId="3" xfId="0" applyFont="1" applyFill="1" applyBorder="1">
      <alignment vertical="center"/>
    </xf>
    <xf numFmtId="0" fontId="2" fillId="0" borderId="3" xfId="0" applyFont="1" applyBorder="1" applyAlignment="1" applyProtection="1">
      <alignment horizontal="left" vertical="center"/>
      <protection locked="0"/>
    </xf>
    <xf numFmtId="0" fontId="2" fillId="0" borderId="1" xfId="0" applyFont="1" applyBorder="1">
      <alignment vertical="center"/>
    </xf>
    <xf numFmtId="0" fontId="10" fillId="0" borderId="13" xfId="0" applyFont="1" applyBorder="1" applyAlignment="1">
      <alignment horizontal="center" vertical="center" wrapText="1"/>
    </xf>
    <xf numFmtId="0" fontId="2" fillId="0" borderId="4"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pplyAlignment="1">
      <alignment horizontal="center"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0" xfId="0" applyFont="1" applyAlignment="1">
      <alignment vertical="center" shrinkToFit="1"/>
    </xf>
    <xf numFmtId="0" fontId="2" fillId="0" borderId="0" xfId="0" applyFont="1" applyAlignment="1">
      <alignment horizontal="center" vertical="center"/>
    </xf>
    <xf numFmtId="0" fontId="7" fillId="0" borderId="0" xfId="0" applyFont="1" applyAlignment="1">
      <alignment vertical="center" wrapText="1"/>
    </xf>
    <xf numFmtId="0" fontId="7" fillId="0" borderId="0" xfId="0" applyFont="1">
      <alignment vertical="center"/>
    </xf>
    <xf numFmtId="0" fontId="10" fillId="0" borderId="0" xfId="0" applyFont="1" applyAlignment="1">
      <alignment horizontal="left" vertical="center"/>
    </xf>
    <xf numFmtId="0" fontId="2" fillId="2" borderId="0" xfId="0" applyFont="1" applyFill="1" applyAlignment="1">
      <alignment horizontal="right" vertical="center"/>
    </xf>
    <xf numFmtId="0" fontId="2" fillId="3" borderId="0" xfId="0" applyFont="1" applyFill="1" applyAlignment="1">
      <alignment horizontal="right" vertical="center"/>
    </xf>
    <xf numFmtId="0" fontId="10" fillId="3" borderId="0" xfId="0" applyFont="1" applyFill="1" applyAlignment="1">
      <alignment horizontal="left" vertical="center"/>
    </xf>
    <xf numFmtId="0" fontId="6" fillId="3" borderId="0" xfId="0" applyFont="1" applyFill="1">
      <alignment vertical="center"/>
    </xf>
    <xf numFmtId="0" fontId="7" fillId="3" borderId="0" xfId="0" applyFont="1" applyFill="1">
      <alignment vertical="center"/>
    </xf>
    <xf numFmtId="0" fontId="13" fillId="3" borderId="0" xfId="0" applyFont="1" applyFill="1" applyAlignment="1">
      <alignment horizontal="left" vertical="center"/>
    </xf>
    <xf numFmtId="0" fontId="13" fillId="3" borderId="0" xfId="0" applyFont="1" applyFill="1" applyAlignment="1">
      <alignment horizontal="left" vertical="top"/>
    </xf>
    <xf numFmtId="0" fontId="11" fillId="3" borderId="6" xfId="0" applyFont="1" applyFill="1" applyBorder="1" applyAlignment="1">
      <alignment wrapText="1"/>
    </xf>
    <xf numFmtId="0" fontId="2" fillId="3" borderId="14" xfId="0" applyFont="1" applyFill="1" applyBorder="1" applyAlignment="1">
      <alignment horizontal="center" vertical="center"/>
    </xf>
    <xf numFmtId="0" fontId="2" fillId="0" borderId="14" xfId="0" applyFont="1" applyBorder="1" applyAlignment="1">
      <alignment horizontal="center" vertical="center"/>
    </xf>
    <xf numFmtId="0" fontId="14" fillId="3" borderId="0" xfId="0" applyFont="1" applyFill="1">
      <alignment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9"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2" fillId="4" borderId="1" xfId="0" applyFont="1" applyFill="1" applyBorder="1" applyAlignment="1" applyProtection="1">
      <alignment horizontal="center" vertical="center"/>
      <protection locked="0"/>
    </xf>
    <xf numFmtId="0" fontId="10" fillId="0" borderId="7" xfId="0" applyFont="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0" fontId="10" fillId="0" borderId="8" xfId="0" applyFont="1" applyBorder="1" applyAlignment="1" applyProtection="1">
      <alignment horizontal="left" vertical="center" shrinkToFit="1"/>
      <protection locked="0"/>
    </xf>
    <xf numFmtId="0" fontId="5" fillId="3" borderId="0" xfId="0" applyFont="1" applyFill="1" applyAlignment="1">
      <alignment horizontal="left" vertical="center"/>
    </xf>
    <xf numFmtId="0" fontId="8" fillId="3" borderId="0" xfId="0" applyFont="1" applyFill="1" applyAlignment="1">
      <alignment horizontal="center" vertical="center"/>
    </xf>
    <xf numFmtId="0" fontId="2" fillId="0" borderId="4"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177" fontId="2" fillId="0" borderId="4" xfId="0" applyNumberFormat="1" applyFont="1" applyBorder="1" applyAlignment="1" applyProtection="1">
      <alignment horizontal="center" vertical="center" shrinkToFit="1"/>
      <protection locked="0"/>
    </xf>
    <xf numFmtId="177" fontId="2" fillId="0" borderId="6" xfId="0" applyNumberFormat="1" applyFont="1" applyBorder="1" applyAlignment="1" applyProtection="1">
      <alignment horizontal="center" vertical="center" shrinkToFit="1"/>
      <protection locked="0"/>
    </xf>
    <xf numFmtId="177" fontId="2" fillId="0" borderId="5" xfId="0" applyNumberFormat="1" applyFont="1" applyBorder="1" applyAlignment="1" applyProtection="1">
      <alignment horizontal="center" vertical="center" shrinkToFit="1"/>
      <protection locked="0"/>
    </xf>
    <xf numFmtId="176" fontId="2" fillId="0" borderId="6" xfId="0" applyNumberFormat="1" applyFont="1" applyBorder="1" applyAlignment="1" applyProtection="1">
      <alignment horizontal="right" vertical="center" indent="2"/>
      <protection locked="0"/>
    </xf>
    <xf numFmtId="0" fontId="2" fillId="0" borderId="3" xfId="0" applyFont="1" applyBorder="1" applyAlignment="1" applyProtection="1">
      <alignment horizontal="left" vertical="center"/>
      <protection locked="0"/>
    </xf>
    <xf numFmtId="0" fontId="3" fillId="3" borderId="1" xfId="0" applyFont="1" applyFill="1" applyBorder="1" applyAlignment="1">
      <alignment horizontal="center" vertical="center"/>
    </xf>
    <xf numFmtId="0" fontId="2" fillId="0" borderId="9"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5" xfId="0" applyFont="1" applyBorder="1" applyAlignment="1" applyProtection="1">
      <alignment horizontal="left" vertical="center" shrinkToFit="1"/>
      <protection locked="0"/>
    </xf>
    <xf numFmtId="0" fontId="2" fillId="3" borderId="0" xfId="0" applyFont="1" applyFill="1" applyAlignment="1">
      <alignment horizontal="distributed" vertical="center"/>
    </xf>
    <xf numFmtId="0" fontId="2" fillId="0" borderId="0" xfId="0" applyFont="1" applyAlignment="1" applyProtection="1">
      <alignment horizontal="left" vertical="center"/>
      <protection locked="0"/>
    </xf>
    <xf numFmtId="0" fontId="6" fillId="0" borderId="1" xfId="0" applyFont="1" applyBorder="1" applyAlignment="1" applyProtection="1">
      <alignment horizontal="left" vertical="center" shrinkToFit="1"/>
      <protection locked="0"/>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6" fillId="0" borderId="6" xfId="0" applyFont="1"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6" fillId="3" borderId="0" xfId="0" applyFont="1" applyFill="1" applyAlignment="1">
      <alignment horizontal="left" vertical="center" wrapText="1"/>
    </xf>
    <xf numFmtId="0" fontId="2" fillId="0" borderId="2" xfId="0" applyFont="1" applyBorder="1" applyAlignment="1" applyProtection="1">
      <alignment horizontal="left" vertical="center"/>
      <protection locked="0"/>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0" borderId="7" xfId="0" applyFont="1" applyBorder="1" applyAlignment="1" applyProtection="1">
      <alignment horizontal="left" vertical="center" wrapText="1" shrinkToFit="1"/>
      <protection locked="0"/>
    </xf>
    <xf numFmtId="0" fontId="2" fillId="0" borderId="3" xfId="0" applyFont="1" applyBorder="1" applyAlignment="1" applyProtection="1">
      <alignment horizontal="left" vertical="center" wrapText="1" shrinkToFit="1"/>
      <protection locked="0"/>
    </xf>
    <xf numFmtId="0" fontId="2" fillId="0" borderId="8" xfId="0" applyFont="1" applyBorder="1" applyAlignment="1" applyProtection="1">
      <alignment horizontal="left" vertical="center" wrapText="1" shrinkToFit="1"/>
      <protection locked="0"/>
    </xf>
    <xf numFmtId="0" fontId="2" fillId="0" borderId="9" xfId="0" applyFont="1" applyBorder="1" applyAlignment="1" applyProtection="1">
      <alignment horizontal="left" vertical="center" wrapText="1" shrinkToFit="1"/>
      <protection locked="0"/>
    </xf>
    <xf numFmtId="0" fontId="2" fillId="0" borderId="1" xfId="0" applyFont="1" applyBorder="1" applyAlignment="1" applyProtection="1">
      <alignment horizontal="left" vertical="center" wrapText="1" shrinkToFit="1"/>
      <protection locked="0"/>
    </xf>
    <xf numFmtId="0" fontId="2" fillId="0" borderId="10" xfId="0" applyFont="1" applyBorder="1" applyAlignment="1" applyProtection="1">
      <alignment horizontal="left" vertical="center" wrapText="1" shrinkToFit="1"/>
      <protection locked="0"/>
    </xf>
    <xf numFmtId="0" fontId="2" fillId="0" borderId="0" xfId="0" applyFont="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10" fillId="0" borderId="7"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9" xfId="0"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3" fillId="3" borderId="6" xfId="0" applyFont="1" applyFill="1" applyBorder="1" applyAlignment="1">
      <alignment horizontal="right" vertical="center" wrapText="1"/>
    </xf>
    <xf numFmtId="0" fontId="2" fillId="0" borderId="7"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4"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10" fillId="0" borderId="1" xfId="0" applyFont="1" applyBorder="1" applyAlignment="1" applyProtection="1">
      <alignment horizontal="left" vertical="center"/>
      <protection locked="0"/>
    </xf>
    <xf numFmtId="0" fontId="10" fillId="3" borderId="0" xfId="0" applyFont="1" applyFill="1" applyAlignment="1">
      <alignment horizontal="left" vertical="center"/>
    </xf>
    <xf numFmtId="0" fontId="11" fillId="3" borderId="0" xfId="0" applyFont="1" applyFill="1" applyAlignment="1">
      <alignment horizontal="right" vertical="center" wrapText="1"/>
    </xf>
    <xf numFmtId="0" fontId="3" fillId="3" borderId="6" xfId="0" applyFont="1" applyFill="1" applyBorder="1" applyAlignment="1">
      <alignment horizontal="right" vertical="center"/>
    </xf>
    <xf numFmtId="0" fontId="9" fillId="0" borderId="9" xfId="0" applyFont="1" applyBorder="1" applyAlignment="1" applyProtection="1">
      <alignment horizontal="left" vertical="center" shrinkToFit="1"/>
      <protection locked="0"/>
    </xf>
    <xf numFmtId="0" fontId="9" fillId="0" borderId="1" xfId="0" applyFont="1" applyBorder="1" applyAlignment="1" applyProtection="1">
      <alignment horizontal="left" vertical="center" shrinkToFit="1"/>
      <protection locked="0"/>
    </xf>
    <xf numFmtId="0" fontId="9" fillId="0" borderId="10" xfId="0" applyFont="1" applyBorder="1" applyAlignment="1" applyProtection="1">
      <alignment horizontal="left" vertical="center" shrinkToFit="1"/>
      <protection locked="0"/>
    </xf>
    <xf numFmtId="0" fontId="2" fillId="0" borderId="0" xfId="0" applyFont="1" applyAlignment="1">
      <alignment horizontal="left" vertical="center" shrinkToFit="1"/>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3" fillId="0" borderId="6"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left" vertical="center"/>
    </xf>
    <xf numFmtId="0" fontId="2" fillId="0" borderId="7"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right" vertical="center" indent="2"/>
    </xf>
    <xf numFmtId="0" fontId="8" fillId="0" borderId="0" xfId="0" applyFont="1" applyAlignment="1">
      <alignment horizontal="center" vertical="center"/>
    </xf>
    <xf numFmtId="0" fontId="5" fillId="0" borderId="0" xfId="0" applyFont="1" applyAlignment="1">
      <alignment horizontal="left" vertical="center"/>
    </xf>
    <xf numFmtId="176" fontId="2" fillId="0" borderId="6" xfId="0" applyNumberFormat="1" applyFont="1" applyBorder="1" applyAlignment="1">
      <alignment horizontal="right" vertical="center" indent="2"/>
    </xf>
    <xf numFmtId="176" fontId="2" fillId="0" borderId="6" xfId="0" applyNumberFormat="1" applyFont="1" applyBorder="1" applyAlignment="1">
      <alignment horizontal="left" vertical="center" indent="3"/>
    </xf>
    <xf numFmtId="176" fontId="2" fillId="0" borderId="5" xfId="0" applyNumberFormat="1" applyFont="1" applyBorder="1" applyAlignment="1">
      <alignment horizontal="left" vertical="center" indent="3"/>
    </xf>
    <xf numFmtId="0" fontId="3" fillId="0" borderId="6" xfId="0" applyFont="1" applyBorder="1" applyAlignment="1">
      <alignment horizontal="right" vertical="center" wrapText="1"/>
    </xf>
    <xf numFmtId="0" fontId="2" fillId="0" borderId="2" xfId="0" applyFont="1" applyBorder="1" applyAlignment="1">
      <alignment horizontal="center" vertical="center" wrapText="1"/>
    </xf>
    <xf numFmtId="0" fontId="2" fillId="0" borderId="12" xfId="0" applyFont="1" applyBorder="1" applyAlignment="1">
      <alignment horizontal="left" vertical="center" shrinkToFit="1"/>
    </xf>
    <xf numFmtId="0" fontId="2" fillId="0" borderId="0" xfId="0" applyFont="1" applyAlignment="1">
      <alignment horizontal="left" vertical="center"/>
    </xf>
    <xf numFmtId="0" fontId="6" fillId="0" borderId="0" xfId="0" applyFont="1" applyAlignment="1">
      <alignment horizontal="left" vertical="center" shrinkToFit="1"/>
    </xf>
    <xf numFmtId="0" fontId="10" fillId="0" borderId="0" xfId="0" applyFont="1" applyAlignment="1">
      <alignment horizontal="left" vertical="center"/>
    </xf>
    <xf numFmtId="0" fontId="11" fillId="0" borderId="0" xfId="0" applyFont="1" applyAlignment="1">
      <alignment horizontal="right" vertical="center" wrapText="1"/>
    </xf>
    <xf numFmtId="0" fontId="10" fillId="0" borderId="7"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0" xfId="0" applyFont="1" applyBorder="1" applyAlignment="1">
      <alignment horizontal="left" vertical="center" shrinkToFit="1"/>
    </xf>
    <xf numFmtId="0" fontId="2" fillId="0" borderId="0" xfId="0" applyFont="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left" vertical="center"/>
    </xf>
    <xf numFmtId="0" fontId="10" fillId="0" borderId="7"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0" xfId="0" applyFont="1" applyAlignment="1">
      <alignment horizontal="center" vertical="center" shrinkToFit="1"/>
    </xf>
    <xf numFmtId="0" fontId="12" fillId="0" borderId="12"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1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205887</xdr:colOff>
      <xdr:row>3</xdr:row>
      <xdr:rowOff>126756</xdr:rowOff>
    </xdr:from>
    <xdr:to>
      <xdr:col>15</xdr:col>
      <xdr:colOff>566372</xdr:colOff>
      <xdr:row>7</xdr:row>
      <xdr:rowOff>93784</xdr:rowOff>
    </xdr:to>
    <xdr:sp macro="" textlink="">
      <xdr:nvSpPr>
        <xdr:cNvPr id="2" name="吹き出し: 四角形 1">
          <a:extLst>
            <a:ext uri="{FF2B5EF4-FFF2-40B4-BE49-F238E27FC236}">
              <a16:creationId xmlns:a16="http://schemas.microsoft.com/office/drawing/2014/main" id="{7A2A1FD5-88C4-4C0F-9A71-9A484DFE9272}"/>
            </a:ext>
          </a:extLst>
        </xdr:cNvPr>
        <xdr:cNvSpPr/>
      </xdr:nvSpPr>
      <xdr:spPr>
        <a:xfrm>
          <a:off x="7100522" y="683602"/>
          <a:ext cx="1913792" cy="604470"/>
        </a:xfrm>
        <a:prstGeom prst="wedgeRectCallout">
          <a:avLst>
            <a:gd name="adj1" fmla="val -47924"/>
            <a:gd name="adj2" fmla="val -1277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セルの入力後、</a:t>
          </a:r>
          <a:r>
            <a:rPr kumimoji="1" lang="en-US" altLang="ja-JP" sz="1100">
              <a:solidFill>
                <a:sysClr val="windowText" lastClr="000000"/>
              </a:solidFill>
              <a:latin typeface="Meiryo UI" panose="020B0604030504040204" pitchFamily="50" charset="-128"/>
              <a:ea typeface="Meiryo UI" panose="020B0604030504040204" pitchFamily="50" charset="-128"/>
            </a:rPr>
            <a:t>Tab</a:t>
          </a:r>
          <a:r>
            <a:rPr kumimoji="1" lang="ja-JP" altLang="en-US" sz="1100">
              <a:solidFill>
                <a:sysClr val="windowText" lastClr="000000"/>
              </a:solidFill>
              <a:latin typeface="Meiryo UI" panose="020B0604030504040204" pitchFamily="50" charset="-128"/>
              <a:ea typeface="Meiryo UI" panose="020B0604030504040204" pitchFamily="50" charset="-128"/>
            </a:rPr>
            <a:t>キーで次の入力セルへ移動できます。</a:t>
          </a:r>
        </a:p>
      </xdr:txBody>
    </xdr:sp>
    <xdr:clientData/>
  </xdr:twoCellAnchor>
  <xdr:twoCellAnchor>
    <xdr:from>
      <xdr:col>13</xdr:col>
      <xdr:colOff>200025</xdr:colOff>
      <xdr:row>0</xdr:row>
      <xdr:rowOff>9525</xdr:rowOff>
    </xdr:from>
    <xdr:to>
      <xdr:col>14</xdr:col>
      <xdr:colOff>628650</xdr:colOff>
      <xdr:row>3</xdr:row>
      <xdr:rowOff>19049</xdr:rowOff>
    </xdr:to>
    <xdr:sp macro="" textlink="">
      <xdr:nvSpPr>
        <xdr:cNvPr id="4" name="吹き出し: 四角形 3">
          <a:extLst>
            <a:ext uri="{FF2B5EF4-FFF2-40B4-BE49-F238E27FC236}">
              <a16:creationId xmlns:a16="http://schemas.microsoft.com/office/drawing/2014/main" id="{675677A8-6283-48A8-8AB8-5B1CE3101A6C}"/>
            </a:ext>
          </a:extLst>
        </xdr:cNvPr>
        <xdr:cNvSpPr/>
      </xdr:nvSpPr>
      <xdr:spPr>
        <a:xfrm>
          <a:off x="6991350" y="9525"/>
          <a:ext cx="1295400" cy="571499"/>
        </a:xfrm>
        <a:prstGeom prst="wedgeRectCallout">
          <a:avLst>
            <a:gd name="adj1" fmla="val -61469"/>
            <a:gd name="adj2" fmla="val -26429"/>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整理番号の入力は必要ありません</a:t>
          </a:r>
        </a:p>
      </xdr:txBody>
    </xdr:sp>
    <xdr:clientData/>
  </xdr:twoCellAnchor>
  <xdr:twoCellAnchor>
    <xdr:from>
      <xdr:col>13</xdr:col>
      <xdr:colOff>314325</xdr:colOff>
      <xdr:row>8</xdr:row>
      <xdr:rowOff>19050</xdr:rowOff>
    </xdr:from>
    <xdr:to>
      <xdr:col>15</xdr:col>
      <xdr:colOff>409575</xdr:colOff>
      <xdr:row>10</xdr:row>
      <xdr:rowOff>247649</xdr:rowOff>
    </xdr:to>
    <xdr:sp macro="" textlink="">
      <xdr:nvSpPr>
        <xdr:cNvPr id="5" name="吹き出し: 四角形 4">
          <a:extLst>
            <a:ext uri="{FF2B5EF4-FFF2-40B4-BE49-F238E27FC236}">
              <a16:creationId xmlns:a16="http://schemas.microsoft.com/office/drawing/2014/main" id="{C3210810-1E21-4E80-B171-63143D666A82}"/>
            </a:ext>
          </a:extLst>
        </xdr:cNvPr>
        <xdr:cNvSpPr/>
      </xdr:nvSpPr>
      <xdr:spPr>
        <a:xfrm>
          <a:off x="7105650" y="1390650"/>
          <a:ext cx="1647825" cy="571499"/>
        </a:xfrm>
        <a:prstGeom prst="wedgeRectCallout">
          <a:avLst>
            <a:gd name="adj1" fmla="val -62638"/>
            <a:gd name="adj2" fmla="val 1023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twoCellAnchor>
    <xdr:from>
      <xdr:col>13</xdr:col>
      <xdr:colOff>251802</xdr:colOff>
      <xdr:row>49</xdr:row>
      <xdr:rowOff>83283</xdr:rowOff>
    </xdr:from>
    <xdr:to>
      <xdr:col>15</xdr:col>
      <xdr:colOff>353402</xdr:colOff>
      <xdr:row>52</xdr:row>
      <xdr:rowOff>80596</xdr:rowOff>
    </xdr:to>
    <xdr:sp macro="" textlink="">
      <xdr:nvSpPr>
        <xdr:cNvPr id="3" name="吹き出し: 四角形 2">
          <a:extLst>
            <a:ext uri="{FF2B5EF4-FFF2-40B4-BE49-F238E27FC236}">
              <a16:creationId xmlns:a16="http://schemas.microsoft.com/office/drawing/2014/main" id="{44F8D705-E1E3-4812-BD66-0879462D8A02}"/>
            </a:ext>
          </a:extLst>
        </xdr:cNvPr>
        <xdr:cNvSpPr/>
      </xdr:nvSpPr>
      <xdr:spPr>
        <a:xfrm>
          <a:off x="6574937" y="5300052"/>
          <a:ext cx="1523023" cy="554159"/>
        </a:xfrm>
        <a:prstGeom prst="wedgeRectCallout">
          <a:avLst>
            <a:gd name="adj1" fmla="val -62638"/>
            <a:gd name="adj2" fmla="val 1023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51</xdr:row>
      <xdr:rowOff>0</xdr:rowOff>
    </xdr:from>
    <xdr:to>
      <xdr:col>11</xdr:col>
      <xdr:colOff>0</xdr:colOff>
      <xdr:row>51</xdr:row>
      <xdr:rowOff>0</xdr:rowOff>
    </xdr:to>
    <xdr:cxnSp macro="">
      <xdr:nvCxnSpPr>
        <xdr:cNvPr id="2" name="直線コネクタ 1">
          <a:extLst>
            <a:ext uri="{FF2B5EF4-FFF2-40B4-BE49-F238E27FC236}">
              <a16:creationId xmlns:a16="http://schemas.microsoft.com/office/drawing/2014/main" id="{1BE0373E-5AB6-4B13-A4BA-4C73A12E07A8}"/>
            </a:ext>
          </a:extLst>
        </xdr:cNvPr>
        <xdr:cNvCxnSpPr/>
      </xdr:nvCxnSpPr>
      <xdr:spPr>
        <a:xfrm>
          <a:off x="2914650" y="8572500"/>
          <a:ext cx="24828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52</xdr:row>
      <xdr:rowOff>0</xdr:rowOff>
    </xdr:from>
    <xdr:to>
      <xdr:col>13</xdr:col>
      <xdr:colOff>0</xdr:colOff>
      <xdr:row>52</xdr:row>
      <xdr:rowOff>0</xdr:rowOff>
    </xdr:to>
    <xdr:cxnSp macro="">
      <xdr:nvCxnSpPr>
        <xdr:cNvPr id="3" name="直線コネクタ 2">
          <a:extLst>
            <a:ext uri="{FF2B5EF4-FFF2-40B4-BE49-F238E27FC236}">
              <a16:creationId xmlns:a16="http://schemas.microsoft.com/office/drawing/2014/main" id="{70C26827-0E20-467F-88E0-9C0ABF34EE8B}"/>
            </a:ext>
          </a:extLst>
        </xdr:cNvPr>
        <xdr:cNvCxnSpPr/>
      </xdr:nvCxnSpPr>
      <xdr:spPr>
        <a:xfrm>
          <a:off x="3181350" y="9324975"/>
          <a:ext cx="3609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55</xdr:row>
      <xdr:rowOff>0</xdr:rowOff>
    </xdr:from>
    <xdr:to>
      <xdr:col>13</xdr:col>
      <xdr:colOff>0</xdr:colOff>
      <xdr:row>55</xdr:row>
      <xdr:rowOff>0</xdr:rowOff>
    </xdr:to>
    <xdr:cxnSp macro="">
      <xdr:nvCxnSpPr>
        <xdr:cNvPr id="5" name="直線コネクタ 4">
          <a:extLst>
            <a:ext uri="{FF2B5EF4-FFF2-40B4-BE49-F238E27FC236}">
              <a16:creationId xmlns:a16="http://schemas.microsoft.com/office/drawing/2014/main" id="{8D2ADC86-46B3-4AFC-BB35-98EF401CD7FE}"/>
            </a:ext>
          </a:extLst>
        </xdr:cNvPr>
        <xdr:cNvCxnSpPr/>
      </xdr:nvCxnSpPr>
      <xdr:spPr>
        <a:xfrm>
          <a:off x="2914650" y="93218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615950</xdr:colOff>
      <xdr:row>56</xdr:row>
      <xdr:rowOff>0</xdr:rowOff>
    </xdr:from>
    <xdr:to>
      <xdr:col>13</xdr:col>
      <xdr:colOff>9525</xdr:colOff>
      <xdr:row>56</xdr:row>
      <xdr:rowOff>0</xdr:rowOff>
    </xdr:to>
    <xdr:cxnSp macro="">
      <xdr:nvCxnSpPr>
        <xdr:cNvPr id="6" name="直線コネクタ 5">
          <a:extLst>
            <a:ext uri="{FF2B5EF4-FFF2-40B4-BE49-F238E27FC236}">
              <a16:creationId xmlns:a16="http://schemas.microsoft.com/office/drawing/2014/main" id="{485A0A3A-EC6B-4087-AE77-2CF1018947A1}"/>
            </a:ext>
          </a:extLst>
        </xdr:cNvPr>
        <xdr:cNvCxnSpPr/>
      </xdr:nvCxnSpPr>
      <xdr:spPr>
        <a:xfrm>
          <a:off x="3178175" y="10010775"/>
          <a:ext cx="36226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53</xdr:row>
      <xdr:rowOff>0</xdr:rowOff>
    </xdr:from>
    <xdr:to>
      <xdr:col>13</xdr:col>
      <xdr:colOff>0</xdr:colOff>
      <xdr:row>53</xdr:row>
      <xdr:rowOff>0</xdr:rowOff>
    </xdr:to>
    <xdr:cxnSp macro="">
      <xdr:nvCxnSpPr>
        <xdr:cNvPr id="7" name="直線コネクタ 6">
          <a:extLst>
            <a:ext uri="{FF2B5EF4-FFF2-40B4-BE49-F238E27FC236}">
              <a16:creationId xmlns:a16="http://schemas.microsoft.com/office/drawing/2014/main" id="{E596F7AE-6552-4F41-8A03-FF55DA2D8D7A}"/>
            </a:ext>
          </a:extLst>
        </xdr:cNvPr>
        <xdr:cNvCxnSpPr/>
      </xdr:nvCxnSpPr>
      <xdr:spPr>
        <a:xfrm>
          <a:off x="2914650" y="89916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CF69-C579-4B15-B9B2-5BFF10832FEF}">
  <dimension ref="A1:N61"/>
  <sheetViews>
    <sheetView tabSelected="1" zoomScale="130" zoomScaleNormal="130" workbookViewId="0">
      <selection activeCell="B6" sqref="B6:M6"/>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4.375"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1" t="s">
        <v>51</v>
      </c>
      <c r="B1" s="1"/>
      <c r="C1" s="1"/>
      <c r="D1" s="1"/>
      <c r="E1" s="1"/>
      <c r="F1" s="1"/>
      <c r="G1" s="1"/>
      <c r="H1" s="1"/>
      <c r="I1" s="1"/>
      <c r="J1" s="1"/>
      <c r="K1" s="3" t="s">
        <v>0</v>
      </c>
      <c r="L1" s="55"/>
      <c r="M1" s="55"/>
    </row>
    <row r="2" spans="1:13" x14ac:dyDescent="0.15">
      <c r="A2" s="1"/>
      <c r="B2" s="1"/>
      <c r="C2" s="1"/>
      <c r="D2" s="1"/>
      <c r="E2" s="1"/>
      <c r="F2" s="1"/>
      <c r="G2" s="1"/>
      <c r="H2" s="1"/>
      <c r="I2" s="1"/>
      <c r="J2" s="1"/>
      <c r="K2" s="1"/>
      <c r="L2" s="1"/>
      <c r="M2" s="1"/>
    </row>
    <row r="3" spans="1:13" ht="17.25" x14ac:dyDescent="0.15">
      <c r="A3" s="60" t="s">
        <v>73</v>
      </c>
      <c r="B3" s="60"/>
      <c r="C3" s="60"/>
      <c r="D3" s="60"/>
      <c r="E3" s="60"/>
      <c r="F3" s="60"/>
      <c r="G3" s="60"/>
      <c r="H3" s="60"/>
      <c r="I3" s="60"/>
      <c r="J3" s="60"/>
      <c r="K3" s="60"/>
      <c r="L3" s="60"/>
      <c r="M3" s="60"/>
    </row>
    <row r="4" spans="1:13" x14ac:dyDescent="0.15">
      <c r="A4" s="1"/>
      <c r="B4" s="1"/>
      <c r="C4" s="72"/>
      <c r="D4" s="72"/>
      <c r="E4" s="72"/>
      <c r="F4" s="72"/>
      <c r="G4" s="72"/>
      <c r="H4" s="72"/>
      <c r="I4" s="72"/>
      <c r="J4" s="72"/>
      <c r="K4" s="1"/>
      <c r="L4" s="1"/>
      <c r="M4" s="37" t="s">
        <v>57</v>
      </c>
    </row>
    <row r="5" spans="1:13" ht="9" customHeight="1" x14ac:dyDescent="0.15">
      <c r="A5" s="5" t="s">
        <v>20</v>
      </c>
      <c r="B5" s="56" t="s">
        <v>89</v>
      </c>
      <c r="C5" s="57"/>
      <c r="D5" s="57"/>
      <c r="E5" s="57"/>
      <c r="F5" s="57"/>
      <c r="G5" s="57"/>
      <c r="H5" s="57"/>
      <c r="I5" s="57"/>
      <c r="J5" s="57"/>
      <c r="K5" s="57"/>
      <c r="L5" s="57"/>
      <c r="M5" s="58"/>
    </row>
    <row r="6" spans="1:13" ht="14.25" x14ac:dyDescent="0.15">
      <c r="A6" s="44" t="s">
        <v>69</v>
      </c>
      <c r="B6" s="117" t="s">
        <v>94</v>
      </c>
      <c r="C6" s="118"/>
      <c r="D6" s="118"/>
      <c r="E6" s="118"/>
      <c r="F6" s="118"/>
      <c r="G6" s="118"/>
      <c r="H6" s="118"/>
      <c r="I6" s="118"/>
      <c r="J6" s="118"/>
      <c r="K6" s="118"/>
      <c r="L6" s="118"/>
      <c r="M6" s="119"/>
    </row>
    <row r="7" spans="1:13" x14ac:dyDescent="0.15">
      <c r="A7" s="59" t="s">
        <v>78</v>
      </c>
      <c r="B7" s="59"/>
      <c r="C7" s="59"/>
      <c r="D7" s="59"/>
      <c r="E7" s="59"/>
      <c r="F7" s="59"/>
      <c r="G7" s="59"/>
      <c r="H7" s="59"/>
      <c r="I7" s="59"/>
      <c r="J7" s="59"/>
      <c r="K7" s="59"/>
      <c r="L7" s="59"/>
      <c r="M7" s="59"/>
    </row>
    <row r="8" spans="1:13" x14ac:dyDescent="0.15">
      <c r="A8" s="6" t="s">
        <v>58</v>
      </c>
      <c r="B8" s="6" t="s">
        <v>15</v>
      </c>
      <c r="C8" s="70">
        <v>45413</v>
      </c>
      <c r="D8" s="70"/>
      <c r="E8" s="70"/>
      <c r="F8" s="70"/>
      <c r="G8" s="65" t="s">
        <v>3</v>
      </c>
      <c r="H8" s="65"/>
      <c r="I8" s="65"/>
      <c r="J8" s="65"/>
      <c r="K8" s="65"/>
      <c r="L8" s="65"/>
      <c r="M8" s="10"/>
    </row>
    <row r="9" spans="1:13" x14ac:dyDescent="0.15">
      <c r="A9" s="1"/>
      <c r="B9" s="1"/>
      <c r="C9" s="1"/>
      <c r="D9" s="1"/>
      <c r="E9" s="1"/>
      <c r="F9" s="1"/>
      <c r="G9" s="1"/>
      <c r="H9" s="1"/>
      <c r="I9" s="1"/>
      <c r="J9" s="1"/>
      <c r="K9" s="1"/>
      <c r="L9" s="1"/>
      <c r="M9" s="1"/>
    </row>
    <row r="10" spans="1:13" x14ac:dyDescent="0.15">
      <c r="A10" s="7" t="s">
        <v>53</v>
      </c>
      <c r="B10" s="61" t="s">
        <v>81</v>
      </c>
      <c r="C10" s="62"/>
      <c r="D10" s="62"/>
      <c r="E10" s="62"/>
      <c r="F10" s="62"/>
      <c r="G10" s="62"/>
      <c r="H10" s="62"/>
      <c r="I10" s="62"/>
      <c r="J10" s="63"/>
      <c r="K10" s="64" t="s">
        <v>60</v>
      </c>
      <c r="L10" s="65"/>
      <c r="M10" s="66"/>
    </row>
    <row r="11" spans="1:13" ht="26.1" customHeight="1" x14ac:dyDescent="0.15">
      <c r="A11" s="7" t="s">
        <v>5</v>
      </c>
      <c r="B11" s="8" t="s">
        <v>13</v>
      </c>
      <c r="C11" s="54" t="s">
        <v>82</v>
      </c>
      <c r="D11" s="54"/>
      <c r="E11" s="9" t="s">
        <v>16</v>
      </c>
      <c r="F11" s="62" t="s">
        <v>84</v>
      </c>
      <c r="G11" s="62"/>
      <c r="H11" s="62"/>
      <c r="I11" s="10"/>
      <c r="J11" s="11"/>
      <c r="K11" s="67"/>
      <c r="L11" s="68"/>
      <c r="M11" s="69"/>
    </row>
    <row r="12" spans="1:13" x14ac:dyDescent="0.15">
      <c r="A12" s="64" t="s">
        <v>1</v>
      </c>
      <c r="B12" s="12" t="s">
        <v>2</v>
      </c>
      <c r="C12" s="71" t="s">
        <v>85</v>
      </c>
      <c r="D12" s="71"/>
      <c r="E12" s="48"/>
      <c r="F12" s="48"/>
      <c r="G12" s="48"/>
      <c r="H12" s="48"/>
      <c r="I12" s="48"/>
      <c r="J12" s="48"/>
      <c r="K12" s="48"/>
      <c r="L12" s="48"/>
      <c r="M12" s="13"/>
    </row>
    <row r="13" spans="1:13" x14ac:dyDescent="0.15">
      <c r="A13" s="64"/>
      <c r="B13" s="73" t="s">
        <v>86</v>
      </c>
      <c r="C13" s="74"/>
      <c r="D13" s="74"/>
      <c r="E13" s="74"/>
      <c r="F13" s="74"/>
      <c r="G13" s="74"/>
      <c r="H13" s="74"/>
      <c r="I13" s="74"/>
      <c r="J13" s="74"/>
      <c r="K13" s="74"/>
      <c r="L13" s="74"/>
      <c r="M13" s="75"/>
    </row>
    <row r="14" spans="1:13" ht="8.1" customHeight="1" outlineLevel="1" x14ac:dyDescent="0.15">
      <c r="A14" s="1"/>
      <c r="B14" s="1"/>
      <c r="C14" s="1"/>
      <c r="D14" s="1"/>
      <c r="E14" s="1"/>
      <c r="F14" s="1"/>
      <c r="G14" s="1"/>
      <c r="H14" s="1"/>
      <c r="I14" s="1"/>
      <c r="J14" s="1"/>
      <c r="K14" s="1"/>
      <c r="L14" s="1"/>
      <c r="M14" s="1"/>
    </row>
    <row r="15" spans="1:13" outlineLevel="1" x14ac:dyDescent="0.15">
      <c r="A15" s="7" t="s">
        <v>53</v>
      </c>
      <c r="B15" s="61"/>
      <c r="C15" s="62"/>
      <c r="D15" s="62"/>
      <c r="E15" s="62"/>
      <c r="F15" s="62"/>
      <c r="G15" s="62"/>
      <c r="H15" s="62"/>
      <c r="I15" s="62"/>
      <c r="J15" s="63"/>
      <c r="K15" s="64" t="s">
        <v>60</v>
      </c>
      <c r="L15" s="65"/>
      <c r="M15" s="66"/>
    </row>
    <row r="16" spans="1:13" outlineLevel="1" x14ac:dyDescent="0.15">
      <c r="A16" s="7" t="s">
        <v>5</v>
      </c>
      <c r="B16" s="8" t="s">
        <v>13</v>
      </c>
      <c r="C16" s="62"/>
      <c r="D16" s="62"/>
      <c r="E16" s="9" t="s">
        <v>14</v>
      </c>
      <c r="F16" s="62"/>
      <c r="G16" s="62"/>
      <c r="H16" s="62"/>
      <c r="I16" s="62"/>
      <c r="J16" s="63"/>
      <c r="K16" s="67"/>
      <c r="L16" s="68"/>
      <c r="M16" s="69"/>
    </row>
    <row r="17" spans="1:14" outlineLevel="1" x14ac:dyDescent="0.15">
      <c r="A17" s="64" t="s">
        <v>1</v>
      </c>
      <c r="B17" s="12" t="s">
        <v>2</v>
      </c>
      <c r="C17" s="71"/>
      <c r="D17" s="71"/>
      <c r="E17" s="48"/>
      <c r="F17" s="48"/>
      <c r="G17" s="48"/>
      <c r="H17" s="48"/>
      <c r="I17" s="48"/>
      <c r="J17" s="48"/>
      <c r="K17" s="48"/>
      <c r="L17" s="48"/>
      <c r="M17" s="13"/>
    </row>
    <row r="18" spans="1:14" outlineLevel="1" x14ac:dyDescent="0.15">
      <c r="A18" s="64"/>
      <c r="B18" s="73"/>
      <c r="C18" s="74"/>
      <c r="D18" s="74"/>
      <c r="E18" s="74"/>
      <c r="F18" s="74"/>
      <c r="G18" s="74"/>
      <c r="H18" s="74"/>
      <c r="I18" s="74"/>
      <c r="J18" s="74"/>
      <c r="K18" s="74"/>
      <c r="L18" s="74"/>
      <c r="M18" s="75"/>
    </row>
    <row r="19" spans="1:14" ht="8.1" customHeight="1" outlineLevel="1" collapsed="1" x14ac:dyDescent="0.15">
      <c r="A19" s="1"/>
      <c r="B19" s="1"/>
      <c r="C19" s="1"/>
      <c r="D19" s="1"/>
      <c r="E19" s="1"/>
      <c r="F19" s="1"/>
      <c r="G19" s="1"/>
      <c r="H19" s="1"/>
      <c r="I19" s="1"/>
      <c r="J19" s="1"/>
      <c r="K19" s="1"/>
      <c r="L19" s="1"/>
      <c r="M19" s="1"/>
    </row>
    <row r="20" spans="1:14" outlineLevel="1" x14ac:dyDescent="0.15">
      <c r="A20" s="7" t="s">
        <v>53</v>
      </c>
      <c r="B20" s="61"/>
      <c r="C20" s="62"/>
      <c r="D20" s="62"/>
      <c r="E20" s="62"/>
      <c r="F20" s="62"/>
      <c r="G20" s="62"/>
      <c r="H20" s="62"/>
      <c r="I20" s="62"/>
      <c r="J20" s="63"/>
      <c r="K20" s="64" t="s">
        <v>60</v>
      </c>
      <c r="L20" s="65"/>
      <c r="M20" s="66"/>
      <c r="N20" s="14"/>
    </row>
    <row r="21" spans="1:14" outlineLevel="1" x14ac:dyDescent="0.15">
      <c r="A21" s="7" t="s">
        <v>5</v>
      </c>
      <c r="B21" s="8" t="s">
        <v>13</v>
      </c>
      <c r="C21" s="62"/>
      <c r="D21" s="62"/>
      <c r="E21" s="9" t="s">
        <v>14</v>
      </c>
      <c r="F21" s="62"/>
      <c r="G21" s="62"/>
      <c r="H21" s="62"/>
      <c r="I21" s="62"/>
      <c r="J21" s="63"/>
      <c r="K21" s="67"/>
      <c r="L21" s="68"/>
      <c r="M21" s="69"/>
    </row>
    <row r="22" spans="1:14" outlineLevel="1" x14ac:dyDescent="0.15">
      <c r="A22" s="64" t="s">
        <v>1</v>
      </c>
      <c r="B22" s="12" t="s">
        <v>2</v>
      </c>
      <c r="C22" s="71"/>
      <c r="D22" s="71"/>
      <c r="E22" s="48"/>
      <c r="F22" s="48"/>
      <c r="G22" s="48"/>
      <c r="H22" s="48"/>
      <c r="I22" s="48"/>
      <c r="J22" s="48"/>
      <c r="K22" s="48"/>
      <c r="L22" s="48"/>
      <c r="M22" s="13"/>
    </row>
    <row r="23" spans="1:14" outlineLevel="1" x14ac:dyDescent="0.15">
      <c r="A23" s="64"/>
      <c r="B23" s="73"/>
      <c r="C23" s="74"/>
      <c r="D23" s="74"/>
      <c r="E23" s="74"/>
      <c r="F23" s="74"/>
      <c r="G23" s="74"/>
      <c r="H23" s="74"/>
      <c r="I23" s="74"/>
      <c r="J23" s="74"/>
      <c r="K23" s="74"/>
      <c r="L23" s="74"/>
      <c r="M23" s="75"/>
    </row>
    <row r="24" spans="1:14" x14ac:dyDescent="0.15">
      <c r="A24" s="116" t="s">
        <v>52</v>
      </c>
      <c r="B24" s="116"/>
      <c r="C24" s="116"/>
      <c r="D24" s="116"/>
      <c r="E24" s="116"/>
      <c r="F24" s="116"/>
      <c r="G24" s="116"/>
      <c r="H24" s="116"/>
      <c r="I24" s="116"/>
      <c r="J24" s="116"/>
      <c r="K24" s="116"/>
      <c r="L24" s="116"/>
      <c r="M24" s="116"/>
    </row>
    <row r="25" spans="1:14" x14ac:dyDescent="0.15">
      <c r="A25" s="88" t="s">
        <v>59</v>
      </c>
      <c r="B25" s="88"/>
      <c r="C25" s="64" t="s">
        <v>4</v>
      </c>
      <c r="D25" s="65"/>
      <c r="E25" s="66"/>
      <c r="F25" s="64" t="s">
        <v>6</v>
      </c>
      <c r="G25" s="65"/>
      <c r="H25" s="65"/>
      <c r="I25" s="65"/>
      <c r="J25" s="47" t="s">
        <v>1</v>
      </c>
      <c r="K25" s="48"/>
      <c r="L25" s="48"/>
      <c r="M25" s="49"/>
    </row>
    <row r="26" spans="1:14" x14ac:dyDescent="0.15">
      <c r="A26" s="86"/>
      <c r="B26" s="86"/>
      <c r="C26" s="89"/>
      <c r="D26" s="90"/>
      <c r="E26" s="91"/>
      <c r="F26" s="53" t="s">
        <v>79</v>
      </c>
      <c r="G26" s="54"/>
      <c r="H26" s="54"/>
      <c r="I26" s="54"/>
      <c r="J26" s="12"/>
      <c r="K26" s="20"/>
      <c r="L26" s="9"/>
      <c r="M26" s="16"/>
    </row>
    <row r="27" spans="1:14" x14ac:dyDescent="0.15">
      <c r="A27" s="86"/>
      <c r="B27" s="86"/>
      <c r="C27" s="92"/>
      <c r="D27" s="93"/>
      <c r="E27" s="94"/>
      <c r="F27" s="50" t="s">
        <v>80</v>
      </c>
      <c r="G27" s="51"/>
      <c r="H27" s="51"/>
      <c r="I27" s="51"/>
      <c r="J27" s="50"/>
      <c r="K27" s="51"/>
      <c r="L27" s="51"/>
      <c r="M27" s="52"/>
    </row>
    <row r="28" spans="1:14" x14ac:dyDescent="0.15">
      <c r="A28" s="86"/>
      <c r="B28" s="86"/>
      <c r="C28" s="89"/>
      <c r="D28" s="90"/>
      <c r="E28" s="91"/>
      <c r="F28" s="53"/>
      <c r="G28" s="54"/>
      <c r="H28" s="54"/>
      <c r="I28" s="54"/>
      <c r="J28" s="12"/>
      <c r="K28" s="20"/>
      <c r="L28" s="9"/>
      <c r="M28" s="16"/>
    </row>
    <row r="29" spans="1:14" x14ac:dyDescent="0.15">
      <c r="A29" s="86"/>
      <c r="B29" s="86"/>
      <c r="C29" s="92"/>
      <c r="D29" s="93"/>
      <c r="E29" s="94"/>
      <c r="F29" s="50"/>
      <c r="G29" s="51"/>
      <c r="H29" s="51"/>
      <c r="I29" s="51"/>
      <c r="J29" s="50"/>
      <c r="K29" s="51"/>
      <c r="L29" s="51"/>
      <c r="M29" s="52"/>
    </row>
    <row r="30" spans="1:14" x14ac:dyDescent="0.15">
      <c r="A30" s="86"/>
      <c r="B30" s="86"/>
      <c r="C30" s="89"/>
      <c r="D30" s="90"/>
      <c r="E30" s="91"/>
      <c r="F30" s="53"/>
      <c r="G30" s="54"/>
      <c r="H30" s="54"/>
      <c r="I30" s="54"/>
      <c r="J30" s="12"/>
      <c r="K30" s="20"/>
      <c r="L30" s="9"/>
      <c r="M30" s="16"/>
    </row>
    <row r="31" spans="1:14" x14ac:dyDescent="0.15">
      <c r="A31" s="86"/>
      <c r="B31" s="86"/>
      <c r="C31" s="92"/>
      <c r="D31" s="93"/>
      <c r="E31" s="94"/>
      <c r="F31" s="50"/>
      <c r="G31" s="51"/>
      <c r="H31" s="51"/>
      <c r="I31" s="51"/>
      <c r="J31" s="50"/>
      <c r="K31" s="51"/>
      <c r="L31" s="51"/>
      <c r="M31" s="52"/>
    </row>
    <row r="32" spans="1:14" outlineLevel="1" x14ac:dyDescent="0.15">
      <c r="A32" s="86"/>
      <c r="B32" s="86"/>
      <c r="C32" s="89"/>
      <c r="D32" s="90"/>
      <c r="E32" s="91"/>
      <c r="F32" s="53"/>
      <c r="G32" s="54"/>
      <c r="H32" s="54"/>
      <c r="I32" s="54"/>
      <c r="J32" s="12" t="s">
        <v>2</v>
      </c>
      <c r="K32" s="20"/>
      <c r="L32" s="9"/>
      <c r="M32" s="16"/>
    </row>
    <row r="33" spans="1:13" outlineLevel="1" x14ac:dyDescent="0.15">
      <c r="A33" s="86"/>
      <c r="B33" s="86"/>
      <c r="C33" s="92"/>
      <c r="D33" s="93"/>
      <c r="E33" s="94"/>
      <c r="F33" s="50"/>
      <c r="G33" s="51"/>
      <c r="H33" s="51"/>
      <c r="I33" s="51"/>
      <c r="J33" s="50"/>
      <c r="K33" s="51"/>
      <c r="L33" s="51"/>
      <c r="M33" s="52"/>
    </row>
    <row r="34" spans="1:13" outlineLevel="1" x14ac:dyDescent="0.15">
      <c r="A34" s="86"/>
      <c r="B34" s="86"/>
      <c r="C34" s="89"/>
      <c r="D34" s="90"/>
      <c r="E34" s="91"/>
      <c r="F34" s="53"/>
      <c r="G34" s="54"/>
      <c r="H34" s="54"/>
      <c r="I34" s="54"/>
      <c r="J34" s="12" t="s">
        <v>2</v>
      </c>
      <c r="K34" s="20"/>
      <c r="L34" s="9"/>
      <c r="M34" s="16"/>
    </row>
    <row r="35" spans="1:13" outlineLevel="1" x14ac:dyDescent="0.15">
      <c r="A35" s="86"/>
      <c r="B35" s="86"/>
      <c r="C35" s="92"/>
      <c r="D35" s="93"/>
      <c r="E35" s="94"/>
      <c r="F35" s="50"/>
      <c r="G35" s="51"/>
      <c r="H35" s="51"/>
      <c r="I35" s="51"/>
      <c r="J35" s="50"/>
      <c r="K35" s="51"/>
      <c r="L35" s="51"/>
      <c r="M35" s="52"/>
    </row>
    <row r="36" spans="1:13" outlineLevel="1" x14ac:dyDescent="0.15">
      <c r="A36" s="86"/>
      <c r="B36" s="86"/>
      <c r="C36" s="89"/>
      <c r="D36" s="90"/>
      <c r="E36" s="91"/>
      <c r="F36" s="53"/>
      <c r="G36" s="54"/>
      <c r="H36" s="54"/>
      <c r="I36" s="54"/>
      <c r="J36" s="12" t="s">
        <v>2</v>
      </c>
      <c r="K36" s="20"/>
      <c r="L36" s="9"/>
      <c r="M36" s="16"/>
    </row>
    <row r="37" spans="1:13" outlineLevel="1" x14ac:dyDescent="0.15">
      <c r="A37" s="86"/>
      <c r="B37" s="86"/>
      <c r="C37" s="92"/>
      <c r="D37" s="93"/>
      <c r="E37" s="94"/>
      <c r="F37" s="50"/>
      <c r="G37" s="51"/>
      <c r="H37" s="51"/>
      <c r="I37" s="51"/>
      <c r="J37" s="50"/>
      <c r="K37" s="51"/>
      <c r="L37" s="51"/>
      <c r="M37" s="52"/>
    </row>
    <row r="38" spans="1:13" outlineLevel="1" x14ac:dyDescent="0.15">
      <c r="A38" s="86"/>
      <c r="B38" s="86"/>
      <c r="C38" s="89"/>
      <c r="D38" s="90"/>
      <c r="E38" s="91"/>
      <c r="F38" s="53"/>
      <c r="G38" s="54"/>
      <c r="H38" s="54"/>
      <c r="I38" s="54"/>
      <c r="J38" s="12" t="s">
        <v>2</v>
      </c>
      <c r="K38" s="20"/>
      <c r="L38" s="9"/>
      <c r="M38" s="16"/>
    </row>
    <row r="39" spans="1:13" outlineLevel="1" x14ac:dyDescent="0.15">
      <c r="A39" s="86"/>
      <c r="B39" s="86"/>
      <c r="C39" s="92"/>
      <c r="D39" s="93"/>
      <c r="E39" s="94"/>
      <c r="F39" s="50"/>
      <c r="G39" s="51"/>
      <c r="H39" s="51"/>
      <c r="I39" s="51"/>
      <c r="J39" s="50"/>
      <c r="K39" s="51"/>
      <c r="L39" s="51"/>
      <c r="M39" s="52"/>
    </row>
    <row r="40" spans="1:13" outlineLevel="1" x14ac:dyDescent="0.15">
      <c r="A40" s="86"/>
      <c r="B40" s="86"/>
      <c r="C40" s="89"/>
      <c r="D40" s="90"/>
      <c r="E40" s="91"/>
      <c r="F40" s="53"/>
      <c r="G40" s="54"/>
      <c r="H40" s="54"/>
      <c r="I40" s="54"/>
      <c r="J40" s="12" t="s">
        <v>2</v>
      </c>
      <c r="K40" s="20"/>
      <c r="L40" s="9"/>
      <c r="M40" s="16"/>
    </row>
    <row r="41" spans="1:13" outlineLevel="1" x14ac:dyDescent="0.15">
      <c r="A41" s="86"/>
      <c r="B41" s="86"/>
      <c r="C41" s="92"/>
      <c r="D41" s="93"/>
      <c r="E41" s="94"/>
      <c r="F41" s="50"/>
      <c r="G41" s="51"/>
      <c r="H41" s="51"/>
      <c r="I41" s="51"/>
      <c r="J41" s="50"/>
      <c r="K41" s="51"/>
      <c r="L41" s="51"/>
      <c r="M41" s="52"/>
    </row>
    <row r="42" spans="1:13" s="36" customFormat="1" ht="39" customHeight="1" x14ac:dyDescent="0.15">
      <c r="A42" s="106" t="s">
        <v>71</v>
      </c>
      <c r="B42" s="106"/>
      <c r="C42" s="106"/>
      <c r="D42" s="106"/>
      <c r="E42" s="106"/>
      <c r="F42" s="106"/>
      <c r="G42" s="106"/>
      <c r="H42" s="106"/>
      <c r="I42" s="106"/>
      <c r="J42" s="106"/>
      <c r="K42" s="106"/>
      <c r="L42" s="106"/>
      <c r="M42" s="106"/>
    </row>
    <row r="43" spans="1:13" x14ac:dyDescent="0.15">
      <c r="A43" s="87" t="s">
        <v>61</v>
      </c>
      <c r="B43" s="88" t="s">
        <v>8</v>
      </c>
      <c r="C43" s="64"/>
      <c r="D43" s="107"/>
      <c r="E43" s="108"/>
      <c r="F43" s="108"/>
      <c r="G43" s="108"/>
      <c r="H43" s="108"/>
      <c r="I43" s="108"/>
      <c r="J43" s="108"/>
      <c r="K43" s="108"/>
      <c r="L43" s="108"/>
      <c r="M43" s="109"/>
    </row>
    <row r="44" spans="1:13" x14ac:dyDescent="0.15">
      <c r="A44" s="88"/>
      <c r="B44" s="64" t="s">
        <v>72</v>
      </c>
      <c r="C44" s="66"/>
      <c r="D44" s="53" t="s">
        <v>87</v>
      </c>
      <c r="E44" s="54"/>
      <c r="F44" s="54"/>
      <c r="G44" s="54"/>
      <c r="H44" s="54"/>
      <c r="I44" s="76"/>
      <c r="J44" s="110" t="s">
        <v>88</v>
      </c>
      <c r="K44" s="111"/>
      <c r="L44" s="111"/>
      <c r="M44" s="112"/>
    </row>
    <row r="45" spans="1:13" x14ac:dyDescent="0.15">
      <c r="A45" s="88"/>
      <c r="B45" s="88" t="s">
        <v>9</v>
      </c>
      <c r="C45" s="64"/>
      <c r="D45" s="12"/>
      <c r="E45" s="71" t="s">
        <v>85</v>
      </c>
      <c r="F45" s="71"/>
      <c r="G45" s="48"/>
      <c r="H45" s="48"/>
      <c r="I45" s="48"/>
      <c r="J45" s="48"/>
      <c r="K45" s="48"/>
      <c r="L45" s="48"/>
      <c r="M45" s="49"/>
    </row>
    <row r="46" spans="1:13" x14ac:dyDescent="0.15">
      <c r="A46" s="88"/>
      <c r="B46" s="88"/>
      <c r="C46" s="64"/>
      <c r="D46" s="50" t="s">
        <v>86</v>
      </c>
      <c r="E46" s="51"/>
      <c r="F46" s="51"/>
      <c r="G46" s="51"/>
      <c r="H46" s="51"/>
      <c r="I46" s="51"/>
      <c r="J46" s="51"/>
      <c r="K46" s="51"/>
      <c r="L46" s="95"/>
      <c r="M46" s="96"/>
    </row>
    <row r="47" spans="1:13" x14ac:dyDescent="0.15">
      <c r="A47" s="88"/>
      <c r="B47" s="87" t="s">
        <v>11</v>
      </c>
      <c r="C47" s="88"/>
      <c r="D47" s="97" t="s">
        <v>89</v>
      </c>
      <c r="E47" s="98"/>
      <c r="F47" s="98"/>
      <c r="G47" s="98"/>
      <c r="H47" s="99"/>
      <c r="I47" s="7" t="s">
        <v>10</v>
      </c>
      <c r="J47" s="61" t="s">
        <v>91</v>
      </c>
      <c r="K47" s="62"/>
      <c r="L47" s="62"/>
      <c r="M47" s="63"/>
    </row>
    <row r="48" spans="1:13" x14ac:dyDescent="0.15">
      <c r="A48" s="88"/>
      <c r="B48" s="88"/>
      <c r="C48" s="88"/>
      <c r="D48" s="100" t="s">
        <v>90</v>
      </c>
      <c r="E48" s="101"/>
      <c r="F48" s="101"/>
      <c r="G48" s="101"/>
      <c r="H48" s="102"/>
      <c r="I48" s="7" t="s">
        <v>39</v>
      </c>
      <c r="J48" s="61" t="s">
        <v>91</v>
      </c>
      <c r="K48" s="62"/>
      <c r="L48" s="62"/>
      <c r="M48" s="63"/>
    </row>
    <row r="49" spans="1:13" x14ac:dyDescent="0.15">
      <c r="A49" s="88"/>
      <c r="B49" s="88"/>
      <c r="C49" s="88"/>
      <c r="D49" s="103"/>
      <c r="E49" s="104"/>
      <c r="F49" s="104"/>
      <c r="G49" s="104"/>
      <c r="H49" s="105"/>
      <c r="I49" s="7" t="s">
        <v>68</v>
      </c>
      <c r="J49" s="53"/>
      <c r="K49" s="54"/>
      <c r="L49" s="54"/>
      <c r="M49" s="76"/>
    </row>
    <row r="50" spans="1:13" ht="8.1" customHeight="1" x14ac:dyDescent="0.15">
      <c r="A50" s="1"/>
      <c r="B50" s="1"/>
      <c r="C50" s="1"/>
      <c r="D50" s="1"/>
      <c r="E50" s="1"/>
      <c r="F50" s="1"/>
      <c r="G50" s="1"/>
      <c r="H50" s="1"/>
      <c r="I50" s="1"/>
      <c r="J50" s="1"/>
      <c r="K50" s="1"/>
      <c r="L50" s="41"/>
      <c r="M50" s="1"/>
    </row>
    <row r="51" spans="1:13" ht="18" customHeight="1" x14ac:dyDescent="0.15">
      <c r="A51" s="1"/>
      <c r="B51" s="1"/>
      <c r="C51" s="1" t="s">
        <v>12</v>
      </c>
      <c r="D51" s="77" t="s">
        <v>65</v>
      </c>
      <c r="E51" s="77"/>
      <c r="F51" s="51"/>
      <c r="G51" s="51"/>
      <c r="H51" s="51"/>
      <c r="I51" s="51"/>
      <c r="J51" s="51"/>
      <c r="K51" s="51"/>
      <c r="L51" s="42"/>
      <c r="M51" s="1"/>
    </row>
    <row r="52" spans="1:13" ht="18" customHeight="1" x14ac:dyDescent="0.15">
      <c r="A52" s="1"/>
      <c r="B52" s="1"/>
      <c r="C52" s="1"/>
      <c r="D52" s="77" t="s">
        <v>66</v>
      </c>
      <c r="E52" s="77"/>
      <c r="F52" s="62" t="s">
        <v>88</v>
      </c>
      <c r="G52" s="62"/>
      <c r="H52" s="62"/>
      <c r="I52" s="62"/>
      <c r="J52" s="62"/>
      <c r="K52" s="62" t="s">
        <v>92</v>
      </c>
      <c r="L52" s="74"/>
      <c r="M52" s="3"/>
    </row>
    <row r="53" spans="1:13" x14ac:dyDescent="0.15">
      <c r="A53" s="1"/>
      <c r="B53" s="1"/>
      <c r="C53" s="1"/>
      <c r="D53" s="77" t="s">
        <v>62</v>
      </c>
      <c r="E53" s="77"/>
      <c r="F53" s="17" t="s">
        <v>7</v>
      </c>
      <c r="G53" s="82" t="s">
        <v>85</v>
      </c>
      <c r="H53" s="82"/>
      <c r="I53" s="51" t="s">
        <v>86</v>
      </c>
      <c r="J53" s="51"/>
      <c r="K53" s="51"/>
      <c r="L53" s="51"/>
      <c r="M53" s="51"/>
    </row>
    <row r="54" spans="1:13" ht="12.95" customHeight="1" x14ac:dyDescent="0.15">
      <c r="A54" s="1"/>
      <c r="B54" s="1"/>
      <c r="C54" s="1"/>
      <c r="D54" s="85" t="s">
        <v>77</v>
      </c>
      <c r="E54" s="85"/>
      <c r="F54" s="83" t="s">
        <v>93</v>
      </c>
      <c r="G54" s="83"/>
      <c r="H54" s="83"/>
      <c r="I54" s="83"/>
      <c r="J54" s="83"/>
      <c r="K54" s="78" t="s">
        <v>83</v>
      </c>
      <c r="L54" s="78"/>
      <c r="M54" s="80"/>
    </row>
    <row r="55" spans="1:13" x14ac:dyDescent="0.15">
      <c r="A55" s="1"/>
      <c r="B55" s="1"/>
      <c r="C55" s="1"/>
      <c r="D55" s="77" t="s">
        <v>64</v>
      </c>
      <c r="E55" s="77"/>
      <c r="F55" s="84" t="s">
        <v>88</v>
      </c>
      <c r="G55" s="84"/>
      <c r="H55" s="84"/>
      <c r="I55" s="84"/>
      <c r="J55" s="84"/>
      <c r="K55" s="74"/>
      <c r="L55" s="74"/>
      <c r="M55" s="81"/>
    </row>
    <row r="56" spans="1:13" ht="14.1" customHeight="1" x14ac:dyDescent="0.15">
      <c r="A56" s="1"/>
      <c r="B56" s="1"/>
      <c r="C56" s="1"/>
      <c r="D56" s="77" t="s">
        <v>63</v>
      </c>
      <c r="E56" s="77"/>
      <c r="F56" s="18" t="s">
        <v>17</v>
      </c>
      <c r="G56" s="62" t="s">
        <v>91</v>
      </c>
      <c r="H56" s="62"/>
      <c r="I56" s="62"/>
      <c r="J56" s="43" t="s">
        <v>67</v>
      </c>
      <c r="K56" s="79"/>
      <c r="L56" s="79"/>
      <c r="M56" s="79"/>
    </row>
    <row r="57" spans="1:13" x14ac:dyDescent="0.15">
      <c r="A57" s="1"/>
      <c r="B57" s="1"/>
      <c r="C57" s="114" t="s">
        <v>18</v>
      </c>
      <c r="D57" s="114"/>
      <c r="E57" s="114"/>
      <c r="F57" s="114"/>
      <c r="G57" s="114"/>
      <c r="H57" s="114"/>
      <c r="I57" s="114"/>
      <c r="J57" s="1"/>
      <c r="K57" s="19"/>
      <c r="L57" s="19"/>
      <c r="M57" s="19"/>
    </row>
    <row r="58" spans="1:13" x14ac:dyDescent="0.15">
      <c r="A58" s="1"/>
      <c r="B58" s="1"/>
      <c r="C58" s="38"/>
      <c r="D58" s="38"/>
      <c r="E58" s="38"/>
      <c r="F58" s="38"/>
      <c r="G58" s="38"/>
      <c r="H58" s="38"/>
      <c r="I58" s="38"/>
      <c r="J58" s="1"/>
      <c r="K58" s="40"/>
      <c r="L58" s="40"/>
      <c r="M58" s="40"/>
    </row>
    <row r="59" spans="1:13" x14ac:dyDescent="0.15">
      <c r="A59" s="46" t="s">
        <v>56</v>
      </c>
      <c r="B59" s="1"/>
      <c r="C59" s="38"/>
      <c r="D59" s="38"/>
      <c r="E59" s="38"/>
      <c r="F59" s="38"/>
      <c r="G59" s="113"/>
      <c r="H59" s="113"/>
      <c r="I59" s="113"/>
      <c r="J59" s="113"/>
      <c r="K59" s="113"/>
      <c r="L59" s="113"/>
      <c r="M59" s="113"/>
    </row>
    <row r="60" spans="1:13" x14ac:dyDescent="0.15">
      <c r="A60" s="39"/>
      <c r="B60" s="1"/>
      <c r="C60" s="38"/>
      <c r="D60" s="38"/>
      <c r="E60" s="38"/>
      <c r="F60" s="38"/>
      <c r="G60" s="38"/>
      <c r="H60" s="38"/>
      <c r="I60" s="38"/>
      <c r="J60" s="38"/>
      <c r="K60" s="38"/>
      <c r="L60" s="38"/>
      <c r="M60" s="38"/>
    </row>
    <row r="61" spans="1:13" ht="12.95" customHeight="1" x14ac:dyDescent="0.15">
      <c r="A61" s="115" t="s">
        <v>19</v>
      </c>
      <c r="B61" s="115"/>
      <c r="C61" s="115"/>
      <c r="D61" s="115"/>
      <c r="E61" s="115"/>
      <c r="F61" s="115"/>
      <c r="G61" s="115"/>
      <c r="H61" s="115"/>
      <c r="I61" s="115"/>
      <c r="J61" s="115"/>
      <c r="K61" s="115"/>
      <c r="L61" s="115"/>
      <c r="M61" s="115"/>
    </row>
  </sheetData>
  <sheetProtection algorithmName="SHA-512" hashValue="1AJ/GM7Bi7D8PxXzpVBo86PojZKlCFjNfNnSDjCqoMC/NclJ7Wgm2/st4fIwAR7ppabI2EpYBVR6Q65qetILTQ==" saltValue="WoV4UrvHJe7yHiyZ4TWl2w==" spinCount="100000" sheet="1" objects="1" scenarios="1"/>
  <mergeCells count="118">
    <mergeCell ref="F41:I41"/>
    <mergeCell ref="J44:M44"/>
    <mergeCell ref="G59:M59"/>
    <mergeCell ref="C57:I57"/>
    <mergeCell ref="A61:M61"/>
    <mergeCell ref="A24:M24"/>
    <mergeCell ref="B6:M6"/>
    <mergeCell ref="A25:B25"/>
    <mergeCell ref="E12:L12"/>
    <mergeCell ref="B10:J10"/>
    <mergeCell ref="C25:E25"/>
    <mergeCell ref="B13:M13"/>
    <mergeCell ref="E45:F45"/>
    <mergeCell ref="G45:M45"/>
    <mergeCell ref="A38:B39"/>
    <mergeCell ref="C38:E39"/>
    <mergeCell ref="C30:E31"/>
    <mergeCell ref="C32:E33"/>
    <mergeCell ref="C34:E35"/>
    <mergeCell ref="A30:B31"/>
    <mergeCell ref="C26:E27"/>
    <mergeCell ref="F25:I25"/>
    <mergeCell ref="F26:I26"/>
    <mergeCell ref="F27:I27"/>
    <mergeCell ref="F40:I40"/>
    <mergeCell ref="A26:B27"/>
    <mergeCell ref="A28:B29"/>
    <mergeCell ref="A43:A49"/>
    <mergeCell ref="B43:C43"/>
    <mergeCell ref="B44:C44"/>
    <mergeCell ref="B45:C46"/>
    <mergeCell ref="B47:C49"/>
    <mergeCell ref="C36:E37"/>
    <mergeCell ref="C28:E29"/>
    <mergeCell ref="C40:E41"/>
    <mergeCell ref="A32:B33"/>
    <mergeCell ref="A34:B35"/>
    <mergeCell ref="A36:B37"/>
    <mergeCell ref="D46:M46"/>
    <mergeCell ref="J47:M47"/>
    <mergeCell ref="J48:M48"/>
    <mergeCell ref="J49:M49"/>
    <mergeCell ref="D47:H47"/>
    <mergeCell ref="D48:H49"/>
    <mergeCell ref="A42:M42"/>
    <mergeCell ref="D43:M43"/>
    <mergeCell ref="A40:B41"/>
    <mergeCell ref="J41:M41"/>
    <mergeCell ref="D44:I44"/>
    <mergeCell ref="D56:E56"/>
    <mergeCell ref="D51:E51"/>
    <mergeCell ref="D52:E52"/>
    <mergeCell ref="D53:E53"/>
    <mergeCell ref="F52:J52"/>
    <mergeCell ref="K52:L52"/>
    <mergeCell ref="K54:L55"/>
    <mergeCell ref="K56:M56"/>
    <mergeCell ref="G56:I56"/>
    <mergeCell ref="M54:M55"/>
    <mergeCell ref="G53:H53"/>
    <mergeCell ref="I53:M53"/>
    <mergeCell ref="F54:J54"/>
    <mergeCell ref="F55:J55"/>
    <mergeCell ref="F51:K51"/>
    <mergeCell ref="D54:E54"/>
    <mergeCell ref="D55:E55"/>
    <mergeCell ref="A22:A23"/>
    <mergeCell ref="E22:L22"/>
    <mergeCell ref="F16:J16"/>
    <mergeCell ref="B18:M18"/>
    <mergeCell ref="B23:M23"/>
    <mergeCell ref="A12:A13"/>
    <mergeCell ref="F21:J21"/>
    <mergeCell ref="C11:D11"/>
    <mergeCell ref="K11:M11"/>
    <mergeCell ref="K21:M21"/>
    <mergeCell ref="C22:D22"/>
    <mergeCell ref="C21:D21"/>
    <mergeCell ref="L1:M1"/>
    <mergeCell ref="B5:M5"/>
    <mergeCell ref="A7:M7"/>
    <mergeCell ref="A3:M3"/>
    <mergeCell ref="B15:J15"/>
    <mergeCell ref="A17:A18"/>
    <mergeCell ref="E17:L17"/>
    <mergeCell ref="B20:J20"/>
    <mergeCell ref="K10:M10"/>
    <mergeCell ref="K15:M15"/>
    <mergeCell ref="K16:M16"/>
    <mergeCell ref="K20:M20"/>
    <mergeCell ref="C8:F8"/>
    <mergeCell ref="G8:I8"/>
    <mergeCell ref="C12:D12"/>
    <mergeCell ref="C17:D17"/>
    <mergeCell ref="F11:H11"/>
    <mergeCell ref="C16:D16"/>
    <mergeCell ref="J8:L8"/>
    <mergeCell ref="C4:J4"/>
    <mergeCell ref="J25:M25"/>
    <mergeCell ref="J27:M27"/>
    <mergeCell ref="J29:M29"/>
    <mergeCell ref="J31:M31"/>
    <mergeCell ref="J33:M33"/>
    <mergeCell ref="J35:M35"/>
    <mergeCell ref="J37:M37"/>
    <mergeCell ref="J39:M39"/>
    <mergeCell ref="F35:I35"/>
    <mergeCell ref="F30:I30"/>
    <mergeCell ref="F31:I31"/>
    <mergeCell ref="F32:I32"/>
    <mergeCell ref="F33:I33"/>
    <mergeCell ref="F34:I34"/>
    <mergeCell ref="F36:I36"/>
    <mergeCell ref="F37:I37"/>
    <mergeCell ref="F38:I38"/>
    <mergeCell ref="F39:I39"/>
    <mergeCell ref="F28:I28"/>
    <mergeCell ref="F29:I29"/>
  </mergeCells>
  <phoneticPr fontId="1"/>
  <dataValidations xWindow="331" yWindow="441" count="45">
    <dataValidation type="date" operator="lessThan" allowBlank="1" showInputMessage="1" showErrorMessage="1" promptTitle="支援活動を開始した年、月を入力して下さい" prompt="例) 2024/04" sqref="C8:F8" xr:uid="{6AAB8222-DD37-4B11-BCAB-0BA375E6ED10}">
      <formula1>401920</formula1>
    </dataValidation>
    <dataValidation type="custom" imeMode="off" allowBlank="1" showInputMessage="1" showErrorMessage="1" promptTitle="郵便番号を半角文字で入力してください" prompt="(例)203-0042" sqref="C12:D12 C17:D17 C22:D22" xr:uid="{9816C641-4550-4750-99A9-25404A4D16FD}">
      <formula1>(MID(C12,4,1)="-")*(LEN(C12)=8)</formula1>
    </dataValidation>
    <dataValidation imeMode="on" allowBlank="1" showInputMessage="1" showErrorMessage="1" promptTitle="代表者の役職名を入力してください" prompt="(例)代表取締役社長" sqref="C11 C16 C21" xr:uid="{0A9F7C2E-6150-47F1-A83A-EF436E1D5F2E}"/>
    <dataValidation imeMode="on" allowBlank="1" showInputMessage="1" showErrorMessage="1" promptTitle="申請される企業等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20" xr:uid="{C7C850EA-1D4D-4F77-B8F0-CC8EA9B9AAA8}"/>
    <dataValidation imeMode="on" allowBlank="1" showInputMessage="1" showErrorMessage="1" promptTitle="所在地" prompt="応募企業等の所在地を入力してください" sqref="B13" xr:uid="{5D7D4F61-1D2A-4A7F-B623-0C274E56EDE0}"/>
    <dataValidation allowBlank="1" showInputMessage="1" showErrorMessage="1" promptTitle="入力不要" prompt="こちらは、賞事務局で記入いたします" sqref="L1" xr:uid="{F198E699-2ACB-490B-8CBF-9749F3AF9133}"/>
    <dataValidation type="date" operator="lessThan" allowBlank="1" showInputMessage="1" showErrorMessage="1" promptTitle="開発または製品化が終了した年、月を記入してください" prompt="おおむね3年以内_x000a_例）2020/3" sqref="M8" xr:uid="{CB1CB1ED-3ADD-475B-979B-B86B9AD7CEBE}">
      <formula1>401920</formula1>
    </dataValidation>
    <dataValidation imeMode="on" allowBlank="1" showInputMessage="1" showErrorMessage="1" promptTitle="代表者の姓名をご記入ください" prompt="(例)振興　太郎" sqref="F21:J21" xr:uid="{AAF4CFEF-0B5F-4AA4-A715-4CA75EA96AE5}"/>
    <dataValidation allowBlank="1" showInputMessage="1" showErrorMessage="1" promptTitle="勤務先の郵便番号を半角文字で入力してください" prompt="(例)203-0042" sqref="K26 K28 K30 K32 K34 K36 K38 K40" xr:uid="{1E7EC1DD-9B1A-4A65-A6BF-8BB971139987}"/>
    <dataValidation allowBlank="1" showInputMessage="1" showErrorMessage="1" promptTitle="支援担当者の所属を記入してください" prompt="例）技術研究所 開発センター" sqref="F26:I26 F28:I28 F30:I30 F32:I32 F34:I34 F36:I36 F38:I38 F40:I40" xr:uid="{D5E49BA9-805B-45C2-9343-DBFCD124E925}"/>
    <dataValidation allowBlank="1" showInputMessage="1" showErrorMessage="1" promptTitle="支援担当者の勤務先を記入してください" prompt="例）一般財団法人 機械振興協会" sqref="C26:E41" xr:uid="{EBFC799E-447F-4CCD-9F50-5C9EA7347CB0}"/>
    <dataValidation allowBlank="1" showInputMessage="1" showErrorMessage="1" promptTitle="支援担当者の氏名を記入してください" prompt="例）振興　太郎" sqref="A26:B41" xr:uid="{A27B0164-3905-40C3-A104-B29694E2ACF3}"/>
    <dataValidation allowBlank="1" showInputMessage="1" showErrorMessage="1" promptTitle="勤務先の所在地を記入してください" prompt="例）東京都東久留米市八幡町_x000a_　　　１－１－１２" sqref="J27:M27 J29:M29 J31:M31 J33:M33 J35:M35 J37:M37 J39:M39 J41:M41" xr:uid="{CE153242-FE14-4C67-A592-D27F01637218}"/>
    <dataValidation allowBlank="1" showInputMessage="1" showErrorMessage="1" promptTitle="連絡担当者の勤務先を記入してください" prompt="例）一般財団法人 機械振興協会" sqref="D43:M43" xr:uid="{7FCB9F40-47FD-4374-98BC-52ECF7667D2A}"/>
    <dataValidation allowBlank="1" showInputMessage="1" showErrorMessage="1" promptTitle="連絡担当者の所属を記入してください" prompt="例）技術研究所　開発センター" sqref="D44" xr:uid="{88BF2C52-8048-415F-8846-717E9407AAB4}"/>
    <dataValidation allowBlank="1" showInputMessage="1" showErrorMessage="1" promptTitle="連絡担当者の勤務先の所在地の郵便番号を記入してください" prompt="例）203-0042" sqref="E45:F45" xr:uid="{5CE33CEB-C319-407C-AE92-D5E51EABB8F1}"/>
    <dataValidation allowBlank="1" showInputMessage="1" showErrorMessage="1" promptTitle="連絡担当者の勤務先の所在地を記入してください" prompt="例）東京都東久留米市八幡町１－１－１２" sqref="D46:M46" xr:uid="{A34A5272-7522-421F-8D40-2E8446948467}"/>
    <dataValidation allowBlank="1" showInputMessage="1" showErrorMessage="1" promptTitle="連絡担当者氏名のふりがなを記入してください" prompt="例）しんこう　たろう" sqref="D47:I47" xr:uid="{43461BB6-9455-4736-BEF4-AD5C6AA9EECF}"/>
    <dataValidation allowBlank="1" showInputMessage="1" showErrorMessage="1" promptTitle="連絡担当者の氏名を記入してください" prompt="例）振興　太郎" sqref="D48:I49" xr:uid="{F73A0623-EE3F-43A8-B78B-F79E67056915}"/>
    <dataValidation allowBlank="1" showInputMessage="1" showErrorMessage="1" promptTitle="団体等からの推薦がある場合はご記入ください" prompt="例）地方独立行政法人 ○○県産業技術センター" sqref="F51" xr:uid="{76E2491F-EE75-42DC-BA43-5A8512267EFC}"/>
    <dataValidation allowBlank="1" showInputMessage="1" showErrorMessage="1" promptTitle="推薦団体等の代表者の役職を記入してください" prompt="例）理事長" sqref="F52:J52" xr:uid="{2EB58AC3-4100-41CF-8FCB-5F9B16D0E28A}"/>
    <dataValidation allowBlank="1" showInputMessage="1" showErrorMessage="1" promptTitle="推薦団体等の代表者名を記入してください" prompt="例）推薦　太郎" sqref="K52:L52" xr:uid="{1EA3A2E0-70CD-4031-996F-9395C38C3CA7}"/>
    <dataValidation allowBlank="1" showInputMessage="1" showErrorMessage="1" promptTitle="推薦団体等の所在地の郵便番号を記入してください" prompt="例）203-0042" sqref="G53" xr:uid="{C84312E5-44C4-46D0-A4D8-DC81535BF80D}"/>
    <dataValidation allowBlank="1" showInputMessage="1" showErrorMessage="1" promptTitle="推薦団体等の連絡者の所属を記入してください" prompt="例）企業支援部企業支援課" sqref="F54" xr:uid="{CFFD94FC-86D7-4F7C-B2AC-84887F9F931F}"/>
    <dataValidation allowBlank="1" showInputMessage="1" showErrorMessage="1" promptTitle="推薦団体等の連絡者の氏名を記入してください" prompt="例）支援　太郎" sqref="K54:L55" xr:uid="{BAFCBE00-979D-4111-B9CC-7EC35178B422}"/>
    <dataValidation allowBlank="1" showInputMessage="1" showErrorMessage="1" promptTitle="推薦団体等の連絡者の電話番号を記入してください" prompt="例）042-562-4486" sqref="F56:G56" xr:uid="{FF05440C-2B13-4227-B275-9304406A7C17}"/>
    <dataValidation allowBlank="1" showInputMessage="1" showErrorMessage="1" promptTitle="推薦団体等の連絡者の役職を記入してください" prompt="例）主任" sqref="F55:J55" xr:uid="{20DFC566-E6D2-4DA5-B4CE-0CA9B98FC95F}"/>
    <dataValidation allowBlank="1" showInputMessage="1" showErrorMessage="1" promptTitle="連絡担当者の電話番号を記入してください" prompt="例）042-475-1168" sqref="J47:M48" xr:uid="{1E90B5FA-97AA-46A7-9EEB-01DCBB051085}"/>
    <dataValidation allowBlank="1" showInputMessage="1" showErrorMessage="1" promptTitle="連絡担当者のメールアドレスを記入してください" prompt="例）prize@tri.jspmi.or.jp" sqref="J49:M49" xr:uid="{F9EAD9E5-A726-456B-800E-16E2B6B9EA8C}"/>
    <dataValidation allowBlank="1" showErrorMessage="1" promptTitle="推薦団体等の連絡者の電話番号を記入してください" prompt="例）042-562-4486" sqref="J56" xr:uid="{84439E79-97E7-4AD1-992E-D7CFCFD4CB39}"/>
    <dataValidation allowBlank="1" showInputMessage="1" showErrorMessage="1" promptTitle="推薦団体等の連絡者のメールアドレスを記入してください" prompt="例）prize@tri.jspmi.or.jp" sqref="K56:M56" xr:uid="{7B3BFFE3-AB8C-4EE5-9C3B-E12032CABE24}"/>
    <dataValidation allowBlank="1" showInputMessage="1" showErrorMessage="1" promptTitle="推薦団体等の所在地を記入してください" prompt="例）東京都東久留米市八幡町１－１－１２" sqref="I53:M53" xr:uid="{4BC52EEF-140E-4C66-9928-DC546A3A5FAB}"/>
    <dataValidation imeMode="on" allowBlank="1" showInputMessage="1" showErrorMessage="1" promptTitle="業績名のふりがなを記入してください" prompt="例）ぎょうせきめい" sqref="B5:M5" xr:uid="{CB2C2DD3-1B5D-479F-9443-E64FDFC37072}"/>
    <dataValidation imeMode="on" allowBlank="1" showInputMessage="1" showErrorMessage="1" promptTitle="業績名を記入してください" prompt="業績名を全角30文字以内でご記入ください(記号、略号、商品名は使わない)。_x000a_専門用語等でどうしても長くなる場合も、できるだけ短い表現にしてください。_x000a_「～の開発」等の場合「の開発」を省略することも検討してください。" sqref="B6:M6" xr:uid="{9F0BD87F-1B92-4BDC-AA43-7CA7693EA96F}"/>
    <dataValidation imeMode="on" allowBlank="1" showErrorMessage="1" promptTitle="代表者の姓名をご記入ください" prompt="(例)振興　太郎" sqref="I11:J11" xr:uid="{AE131D73-AB85-4A4B-945F-F40EDD60A067}"/>
    <dataValidation allowBlank="1" showInputMessage="1" showErrorMessage="1" promptTitle="団体の種別を記入してください" prompt="例）公設試験場、自治体等" sqref="K11:M11 K16:M16 K21:M21" xr:uid="{DF9C2297-D1C8-4B13-B5BC-4A883CF2E712}"/>
    <dataValidation allowBlank="1" showErrorMessage="1" sqref="K10:M10 K15:M15 K20:M20" xr:uid="{2497271A-7173-4FF9-A07B-730EFC0D4797}"/>
    <dataValidation imeMode="on" allowBlank="1" showInputMessage="1" showErrorMessage="1" promptTitle="申請される支援団体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15:J15" xr:uid="{81B03DCC-9F98-49A5-A63F-6635FE90A502}"/>
    <dataValidation imeMode="on" allowBlank="1" showInputMessage="1" showErrorMessage="1" promptTitle="代表者の氏名をご記入ください" prompt="(例)振興　太郎" sqref="F11:H11 F16:J16" xr:uid="{E9FE6D6E-50DD-49A1-9148-201788A99010}"/>
    <dataValidation imeMode="on" allowBlank="1" showInputMessage="1" showErrorMessage="1" promptTitle="所在地" prompt="支援団体の所在地を入力してください" sqref="B18:M18 B23:M23" xr:uid="{A9E24EDD-BFBA-41EA-90B9-4BAEE9F7EF58}"/>
    <dataValidation allowBlank="1" showInputMessage="1" showErrorMessage="1" promptTitle="機械振興賞を知ったきっかけをご記入ください" prompt="例）_x000a_以前から知っていた_x000a_○○協会のメールニュース_x000a_○○銀行の担当者から勧められた" sqref="G59:M60" xr:uid="{5C3D6133-373A-4C9F-8980-50028B795E9F}"/>
    <dataValidation type="date" operator="lessThan" allowBlank="1" showErrorMessage="1" sqref="J8:L8" xr:uid="{741B218E-9E25-46A2-B6D1-EA5E8FEB8130}">
      <formula1>401920</formula1>
    </dataValidation>
    <dataValidation allowBlank="1" showErrorMessage="1" promptTitle="連絡担当者の所属を記入してください" prompt="例）技術研究所　開発センター" sqref="J44" xr:uid="{25BB3B53-DBB5-4E40-9BEA-DB7C94D0CA1B}"/>
    <dataValidation allowBlank="1" showInputMessage="1" showErrorMessage="1" promptTitle="支援担当者の役職を記入してください" prompt="例）主任_x000a_役職が無ければ空欄で構いません" sqref="F27:I27 F29:I29 F31:I31 F33:I33 F35:I35 F37:I37 F39:I39 F41:I41" xr:uid="{0106270F-3D93-480B-8477-1C576083669D}"/>
    <dataValidation imeMode="on" allowBlank="1" showInputMessage="1" showErrorMessage="1" promptTitle="申請される支援団体の名称をご記入ください" prompt="(例)一般財団法人 機械振興協会_x000a_複数の企業等で申し込まれる場合は、別様式がありますので、そちらをお使いください。" sqref="B10:J10" xr:uid="{9C10E433-CBB8-4FE3-BC74-7706C1E26750}"/>
  </dataValidations>
  <pageMargins left="0.70866141732283472" right="0.59055118110236227" top="0.59055118110236227"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D368-94D6-4AE7-9D34-1ECCCE0A8272}">
  <dimension ref="A1:N59"/>
  <sheetViews>
    <sheetView topLeftCell="A31" workbookViewId="0">
      <selection activeCell="Q55" sqref="Q55"/>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2" t="str">
        <f>入力用!A1</f>
        <v>&lt;応募申請書：支援活動用 その１&gt;</v>
      </c>
      <c r="B1" s="2"/>
      <c r="C1" s="2"/>
      <c r="D1" s="2"/>
      <c r="E1" s="2"/>
      <c r="F1" s="2"/>
      <c r="G1" s="2"/>
      <c r="H1" s="2"/>
      <c r="I1" s="2"/>
      <c r="J1" s="2"/>
      <c r="K1" s="21" t="s">
        <v>22</v>
      </c>
      <c r="L1" s="143" t="str">
        <f>IF(整理番号="","",整理番号)</f>
        <v/>
      </c>
      <c r="M1" s="143"/>
    </row>
    <row r="2" spans="1:13" x14ac:dyDescent="0.15">
      <c r="A2" s="2"/>
      <c r="B2" s="2"/>
      <c r="C2" s="2"/>
      <c r="D2" s="2"/>
      <c r="E2" s="2"/>
      <c r="F2" s="2"/>
      <c r="G2" s="2"/>
      <c r="H2" s="2"/>
      <c r="I2" s="2"/>
      <c r="J2" s="2"/>
      <c r="K2" s="2"/>
      <c r="L2" s="2"/>
      <c r="M2" s="2"/>
    </row>
    <row r="3" spans="1:13" ht="17.25" x14ac:dyDescent="0.15">
      <c r="A3" s="144" t="str">
        <f>申請書名&amp;"(印刷用)"</f>
        <v>第６１回機械振興賞応募申請書(印刷用)</v>
      </c>
      <c r="B3" s="144"/>
      <c r="C3" s="144"/>
      <c r="D3" s="144"/>
      <c r="E3" s="144"/>
      <c r="F3" s="144"/>
      <c r="G3" s="144"/>
      <c r="H3" s="144"/>
      <c r="I3" s="144"/>
      <c r="J3" s="144"/>
      <c r="K3" s="144"/>
      <c r="L3" s="144"/>
      <c r="M3" s="144"/>
    </row>
    <row r="4" spans="1:13" x14ac:dyDescent="0.15">
      <c r="A4" s="2"/>
      <c r="B4" s="2"/>
      <c r="C4" s="2"/>
      <c r="D4" s="2"/>
      <c r="E4" s="2"/>
      <c r="F4" s="2"/>
      <c r="G4" s="2"/>
      <c r="H4" s="2"/>
      <c r="I4" s="2"/>
      <c r="J4" s="2"/>
      <c r="K4" s="2"/>
      <c r="L4" s="2"/>
      <c r="M4" s="2"/>
    </row>
    <row r="5" spans="1:13" ht="9" customHeight="1" x14ac:dyDescent="0.15">
      <c r="A5" s="22" t="s">
        <v>21</v>
      </c>
      <c r="B5" s="156" t="str">
        <f>IF(業績名ふりがな="","",業績名ふりがな)</f>
        <v>ふりがな</v>
      </c>
      <c r="C5" s="157"/>
      <c r="D5" s="157"/>
      <c r="E5" s="157"/>
      <c r="F5" s="157"/>
      <c r="G5" s="157"/>
      <c r="H5" s="157"/>
      <c r="I5" s="157"/>
      <c r="J5" s="157"/>
      <c r="K5" s="157"/>
      <c r="L5" s="157"/>
      <c r="M5" s="158"/>
    </row>
    <row r="6" spans="1:13" ht="14.25" x14ac:dyDescent="0.15">
      <c r="A6" s="45" t="s">
        <v>70</v>
      </c>
      <c r="B6" s="159" t="str">
        <f>IF(業績名="","",業績名)</f>
        <v>業績名</v>
      </c>
      <c r="C6" s="160"/>
      <c r="D6" s="160"/>
      <c r="E6" s="160"/>
      <c r="F6" s="160"/>
      <c r="G6" s="160"/>
      <c r="H6" s="160"/>
      <c r="I6" s="160"/>
      <c r="J6" s="160"/>
      <c r="K6" s="160"/>
      <c r="L6" s="160"/>
      <c r="M6" s="161"/>
    </row>
    <row r="7" spans="1:13" x14ac:dyDescent="0.15">
      <c r="A7" s="145" t="s">
        <v>23</v>
      </c>
      <c r="B7" s="145"/>
      <c r="C7" s="145"/>
      <c r="D7" s="145"/>
      <c r="E7" s="145"/>
      <c r="F7" s="145"/>
      <c r="G7" s="145"/>
      <c r="H7" s="145"/>
      <c r="I7" s="145"/>
      <c r="J7" s="145"/>
      <c r="K7" s="145"/>
      <c r="L7" s="145"/>
      <c r="M7" s="145"/>
    </row>
    <row r="8" spans="1:13" x14ac:dyDescent="0.15">
      <c r="A8" s="23" t="s">
        <v>24</v>
      </c>
      <c r="B8" s="23" t="s">
        <v>25</v>
      </c>
      <c r="C8" s="146">
        <f>IF(開発開始="","",開発開始)</f>
        <v>45413</v>
      </c>
      <c r="D8" s="146"/>
      <c r="E8" s="146"/>
      <c r="F8" s="146"/>
      <c r="G8" s="127" t="s">
        <v>26</v>
      </c>
      <c r="H8" s="127"/>
      <c r="I8" s="127"/>
      <c r="J8" s="147"/>
      <c r="K8" s="147"/>
      <c r="L8" s="147"/>
      <c r="M8" s="148"/>
    </row>
    <row r="9" spans="1:13" x14ac:dyDescent="0.15">
      <c r="A9" s="2"/>
      <c r="B9" s="2"/>
      <c r="C9" s="2"/>
      <c r="D9" s="2"/>
      <c r="E9" s="2"/>
      <c r="F9" s="2"/>
      <c r="G9" s="2"/>
      <c r="H9" s="2"/>
      <c r="I9" s="2"/>
      <c r="J9" s="2"/>
      <c r="K9" s="2"/>
      <c r="L9" s="2"/>
      <c r="M9" s="2"/>
    </row>
    <row r="10" spans="1:13" x14ac:dyDescent="0.15">
      <c r="A10" s="24" t="s">
        <v>27</v>
      </c>
      <c r="B10" s="122" t="str">
        <f>IF(企業名1="","",企業名1)</f>
        <v>支援団体名</v>
      </c>
      <c r="C10" s="121"/>
      <c r="D10" s="121"/>
      <c r="E10" s="121"/>
      <c r="F10" s="121"/>
      <c r="G10" s="121"/>
      <c r="H10" s="121"/>
      <c r="I10" s="121"/>
      <c r="J10" s="123"/>
      <c r="K10" s="126" t="s">
        <v>54</v>
      </c>
      <c r="L10" s="127"/>
      <c r="M10" s="128"/>
    </row>
    <row r="11" spans="1:13" ht="26.1" customHeight="1" x14ac:dyDescent="0.15">
      <c r="A11" s="24" t="s">
        <v>28</v>
      </c>
      <c r="B11" s="15" t="s">
        <v>29</v>
      </c>
      <c r="C11" s="111" t="str">
        <f>IF(代表者役職1="","",代表者役職1)</f>
        <v>役職名</v>
      </c>
      <c r="D11" s="111"/>
      <c r="E11" s="25" t="s">
        <v>30</v>
      </c>
      <c r="F11" s="121" t="str">
        <f>IF(代表者氏名1="","",代表者氏名1)</f>
        <v>代表者氏名</v>
      </c>
      <c r="G11" s="121"/>
      <c r="H11" s="121"/>
      <c r="I11" s="26"/>
      <c r="J11" s="27"/>
      <c r="K11" s="126" t="str">
        <f>IF(団体の種別1="","",団体の種別1)</f>
        <v/>
      </c>
      <c r="L11" s="127"/>
      <c r="M11" s="128"/>
    </row>
    <row r="12" spans="1:13" x14ac:dyDescent="0.15">
      <c r="A12" s="126" t="s">
        <v>32</v>
      </c>
      <c r="B12" s="28" t="s">
        <v>33</v>
      </c>
      <c r="C12" s="139" t="str">
        <f>IF(郵便番号1="","",郵便番号1)</f>
        <v>000-0000</v>
      </c>
      <c r="D12" s="139"/>
      <c r="E12" s="130"/>
      <c r="F12" s="130"/>
      <c r="G12" s="130"/>
      <c r="H12" s="130"/>
      <c r="I12" s="130"/>
      <c r="J12" s="130"/>
      <c r="K12" s="130"/>
      <c r="L12" s="130"/>
      <c r="M12" s="29"/>
    </row>
    <row r="13" spans="1:13" x14ac:dyDescent="0.15">
      <c r="A13" s="126"/>
      <c r="B13" s="140" t="str">
        <f>IF(所在地1="","",所在地1)</f>
        <v>所在地</v>
      </c>
      <c r="C13" s="141"/>
      <c r="D13" s="141"/>
      <c r="E13" s="141"/>
      <c r="F13" s="141"/>
      <c r="G13" s="141"/>
      <c r="H13" s="141"/>
      <c r="I13" s="141"/>
      <c r="J13" s="141"/>
      <c r="K13" s="141"/>
      <c r="L13" s="141"/>
      <c r="M13" s="142"/>
    </row>
    <row r="14" spans="1:13" ht="8.1" customHeight="1" outlineLevel="1" x14ac:dyDescent="0.15">
      <c r="A14" s="2"/>
      <c r="B14" s="2"/>
      <c r="C14" s="2"/>
      <c r="D14" s="2"/>
      <c r="E14" s="2"/>
      <c r="F14" s="2"/>
      <c r="G14" s="2"/>
      <c r="H14" s="2"/>
      <c r="I14" s="2"/>
      <c r="J14" s="2"/>
      <c r="K14" s="2"/>
      <c r="L14" s="2"/>
      <c r="M14" s="2"/>
    </row>
    <row r="15" spans="1:13" outlineLevel="1" x14ac:dyDescent="0.15">
      <c r="A15" s="24" t="s">
        <v>27</v>
      </c>
      <c r="B15" s="122" t="str">
        <f>IF(企業名2="","",企業名2)</f>
        <v/>
      </c>
      <c r="C15" s="121"/>
      <c r="D15" s="121"/>
      <c r="E15" s="121"/>
      <c r="F15" s="121"/>
      <c r="G15" s="121"/>
      <c r="H15" s="121"/>
      <c r="I15" s="121"/>
      <c r="J15" s="123"/>
      <c r="K15" s="126" t="s">
        <v>54</v>
      </c>
      <c r="L15" s="127"/>
      <c r="M15" s="128"/>
    </row>
    <row r="16" spans="1:13" outlineLevel="1" x14ac:dyDescent="0.15">
      <c r="A16" s="24" t="s">
        <v>28</v>
      </c>
      <c r="B16" s="15" t="s">
        <v>29</v>
      </c>
      <c r="C16" s="111" t="str">
        <f>IF(代表者役職2="","",代表者役職2)</f>
        <v/>
      </c>
      <c r="D16" s="111"/>
      <c r="E16" s="25" t="s">
        <v>30</v>
      </c>
      <c r="F16" s="121" t="str">
        <f>IF(代表者氏名2="","",代表者氏名2)</f>
        <v/>
      </c>
      <c r="G16" s="121"/>
      <c r="H16" s="121"/>
      <c r="I16" s="121"/>
      <c r="J16" s="123"/>
      <c r="K16" s="126" t="str">
        <f>IF(団体の種別2="","", 団体の種別2)</f>
        <v/>
      </c>
      <c r="L16" s="127"/>
      <c r="M16" s="128"/>
    </row>
    <row r="17" spans="1:14" outlineLevel="1" x14ac:dyDescent="0.15">
      <c r="A17" s="126" t="s">
        <v>32</v>
      </c>
      <c r="B17" s="28" t="s">
        <v>33</v>
      </c>
      <c r="C17" s="139" t="str">
        <f>IF(郵便番号2="","",郵便番号2)</f>
        <v/>
      </c>
      <c r="D17" s="139"/>
      <c r="E17" s="130"/>
      <c r="F17" s="130"/>
      <c r="G17" s="130"/>
      <c r="H17" s="130"/>
      <c r="I17" s="130"/>
      <c r="J17" s="130"/>
      <c r="K17" s="130"/>
      <c r="L17" s="130"/>
      <c r="M17" s="29"/>
    </row>
    <row r="18" spans="1:14" outlineLevel="1" x14ac:dyDescent="0.15">
      <c r="A18" s="126"/>
      <c r="B18" s="140" t="str">
        <f>IF(所在地2="","",所在地2)</f>
        <v/>
      </c>
      <c r="C18" s="141"/>
      <c r="D18" s="141"/>
      <c r="E18" s="141"/>
      <c r="F18" s="141"/>
      <c r="G18" s="141"/>
      <c r="H18" s="141"/>
      <c r="I18" s="141"/>
      <c r="J18" s="141"/>
      <c r="K18" s="141"/>
      <c r="L18" s="141"/>
      <c r="M18" s="142"/>
    </row>
    <row r="19" spans="1:14" ht="8.1" customHeight="1" outlineLevel="1" x14ac:dyDescent="0.15">
      <c r="A19" s="2"/>
      <c r="B19" s="2"/>
      <c r="C19" s="2"/>
      <c r="D19" s="2"/>
      <c r="E19" s="2"/>
      <c r="F19" s="2"/>
      <c r="G19" s="2"/>
      <c r="H19" s="2"/>
      <c r="I19" s="2"/>
      <c r="J19" s="2"/>
      <c r="K19" s="2"/>
      <c r="L19" s="2"/>
      <c r="M19" s="2"/>
    </row>
    <row r="20" spans="1:14" outlineLevel="1" x14ac:dyDescent="0.15">
      <c r="A20" s="24" t="s">
        <v>27</v>
      </c>
      <c r="B20" s="122" t="str">
        <f>IF(企業名3="","",企業名3)</f>
        <v/>
      </c>
      <c r="C20" s="121"/>
      <c r="D20" s="121"/>
      <c r="E20" s="121"/>
      <c r="F20" s="121"/>
      <c r="G20" s="121"/>
      <c r="H20" s="121"/>
      <c r="I20" s="121"/>
      <c r="J20" s="123"/>
      <c r="K20" s="126" t="s">
        <v>54</v>
      </c>
      <c r="L20" s="127"/>
      <c r="M20" s="128"/>
      <c r="N20" s="14"/>
    </row>
    <row r="21" spans="1:14" outlineLevel="1" x14ac:dyDescent="0.15">
      <c r="A21" s="24" t="s">
        <v>28</v>
      </c>
      <c r="B21" s="15" t="s">
        <v>29</v>
      </c>
      <c r="C21" s="111" t="str">
        <f>IF(代表者役職3="","",代表者役職3)</f>
        <v/>
      </c>
      <c r="D21" s="111"/>
      <c r="E21" s="25" t="s">
        <v>30</v>
      </c>
      <c r="F21" s="121" t="str">
        <f>IF(代表者氏名3="","",代表者氏名3)</f>
        <v/>
      </c>
      <c r="G21" s="121"/>
      <c r="H21" s="121"/>
      <c r="I21" s="121"/>
      <c r="J21" s="123"/>
      <c r="K21" s="126" t="str">
        <f>IF(団体の種別3="","",団体の種別3)</f>
        <v/>
      </c>
      <c r="L21" s="127"/>
      <c r="M21" s="128"/>
    </row>
    <row r="22" spans="1:14" outlineLevel="1" x14ac:dyDescent="0.15">
      <c r="A22" s="126" t="s">
        <v>32</v>
      </c>
      <c r="B22" s="28" t="s">
        <v>33</v>
      </c>
      <c r="C22" s="139" t="str">
        <f>IF(郵便番号3="","",郵便番号3)</f>
        <v/>
      </c>
      <c r="D22" s="139"/>
      <c r="E22" s="130"/>
      <c r="F22" s="130"/>
      <c r="G22" s="130"/>
      <c r="H22" s="130"/>
      <c r="I22" s="130"/>
      <c r="J22" s="130"/>
      <c r="K22" s="130"/>
      <c r="L22" s="130"/>
      <c r="M22" s="29"/>
    </row>
    <row r="23" spans="1:14" outlineLevel="1" x14ac:dyDescent="0.15">
      <c r="A23" s="126"/>
      <c r="B23" s="140" t="str">
        <f>IF(所在地3="","",所在地3)</f>
        <v/>
      </c>
      <c r="C23" s="141"/>
      <c r="D23" s="141"/>
      <c r="E23" s="141"/>
      <c r="F23" s="141"/>
      <c r="G23" s="141"/>
      <c r="H23" s="141"/>
      <c r="I23" s="141"/>
      <c r="J23" s="141"/>
      <c r="K23" s="141"/>
      <c r="L23" s="141"/>
      <c r="M23" s="142"/>
    </row>
    <row r="24" spans="1:14" x14ac:dyDescent="0.15">
      <c r="A24" s="124"/>
      <c r="B24" s="124"/>
      <c r="C24" s="124"/>
      <c r="D24" s="124"/>
      <c r="E24" s="124"/>
      <c r="F24" s="124"/>
      <c r="G24" s="124"/>
      <c r="H24" s="124"/>
      <c r="I24" s="124"/>
      <c r="J24" s="124"/>
      <c r="K24" s="124"/>
      <c r="L24" s="124"/>
      <c r="M24" s="124"/>
    </row>
    <row r="25" spans="1:14" x14ac:dyDescent="0.15">
      <c r="A25" s="125" t="s">
        <v>34</v>
      </c>
      <c r="B25" s="125"/>
      <c r="C25" s="126" t="s">
        <v>35</v>
      </c>
      <c r="D25" s="127"/>
      <c r="E25" s="128"/>
      <c r="F25" s="126" t="s">
        <v>36</v>
      </c>
      <c r="G25" s="127"/>
      <c r="H25" s="127"/>
      <c r="I25" s="127"/>
      <c r="J25" s="129" t="s">
        <v>32</v>
      </c>
      <c r="K25" s="130"/>
      <c r="L25" s="130"/>
      <c r="M25" s="131"/>
    </row>
    <row r="26" spans="1:14" x14ac:dyDescent="0.15">
      <c r="A26" s="132" t="str">
        <f>IF(開発者名1="","",開発者名1)</f>
        <v/>
      </c>
      <c r="B26" s="132"/>
      <c r="C26" s="133" t="str">
        <f>IF(開発者勤務先1="","",開発者勤務先1)</f>
        <v/>
      </c>
      <c r="D26" s="134"/>
      <c r="E26" s="135"/>
      <c r="F26" s="110" t="str">
        <f>IF(開発者所属1="","",開発者所属1)</f>
        <v>所属</v>
      </c>
      <c r="G26" s="111"/>
      <c r="H26" s="111"/>
      <c r="I26" s="111"/>
      <c r="J26" s="28" t="s">
        <v>33</v>
      </c>
      <c r="K26" s="15" t="str">
        <f>IF(開発者郵便番号1="","",開発者郵便番号1)</f>
        <v/>
      </c>
      <c r="L26" s="25"/>
      <c r="M26" s="30"/>
    </row>
    <row r="27" spans="1:14" x14ac:dyDescent="0.15">
      <c r="A27" s="132"/>
      <c r="B27" s="132"/>
      <c r="C27" s="136"/>
      <c r="D27" s="137"/>
      <c r="E27" s="138"/>
      <c r="F27" s="136" t="str">
        <f>IF(開発者役職1="","",開発者役職1)</f>
        <v>役職</v>
      </c>
      <c r="G27" s="137"/>
      <c r="H27" s="137"/>
      <c r="I27" s="137"/>
      <c r="J27" s="136" t="str">
        <f>IF(開発者所在地1="","",開発者所在地1)</f>
        <v/>
      </c>
      <c r="K27" s="137"/>
      <c r="L27" s="137"/>
      <c r="M27" s="138"/>
    </row>
    <row r="28" spans="1:14" ht="12.95" customHeight="1" x14ac:dyDescent="0.15">
      <c r="A28" s="132" t="str">
        <f>IF(開発者名2="","",開発者名2)</f>
        <v/>
      </c>
      <c r="B28" s="132"/>
      <c r="C28" s="133" t="str">
        <f>IF(開発者勤務先2="","",開発者勤務先2)</f>
        <v/>
      </c>
      <c r="D28" s="134"/>
      <c r="E28" s="135"/>
      <c r="F28" s="110" t="str">
        <f>IF(開発者所属2="","",開発者所属2)</f>
        <v/>
      </c>
      <c r="G28" s="111"/>
      <c r="H28" s="111"/>
      <c r="I28" s="111"/>
      <c r="J28" s="28" t="s">
        <v>33</v>
      </c>
      <c r="K28" s="15" t="str">
        <f>IF(開発者郵便番号2="","",開発者郵便番号2)</f>
        <v/>
      </c>
      <c r="L28" s="25"/>
      <c r="M28" s="30"/>
    </row>
    <row r="29" spans="1:14" x14ac:dyDescent="0.15">
      <c r="A29" s="132"/>
      <c r="B29" s="132"/>
      <c r="C29" s="136"/>
      <c r="D29" s="137"/>
      <c r="E29" s="138"/>
      <c r="F29" s="136" t="str">
        <f>IF(開発者役職2="","",開発者役職2)</f>
        <v/>
      </c>
      <c r="G29" s="137"/>
      <c r="H29" s="137"/>
      <c r="I29" s="137"/>
      <c r="J29" s="136" t="str">
        <f>IF(開発者所在地2="","",開発者所在地2)</f>
        <v/>
      </c>
      <c r="K29" s="137"/>
      <c r="L29" s="137"/>
      <c r="M29" s="138"/>
    </row>
    <row r="30" spans="1:14" ht="12.95" customHeight="1" x14ac:dyDescent="0.15">
      <c r="A30" s="132" t="str">
        <f>IF(開発者名3="","",開発者名3)</f>
        <v/>
      </c>
      <c r="B30" s="132"/>
      <c r="C30" s="133" t="str">
        <f>IF(開発者勤務先3="","",開発者勤務先3)</f>
        <v/>
      </c>
      <c r="D30" s="134"/>
      <c r="E30" s="135"/>
      <c r="F30" s="110" t="str">
        <f>IF(開発者所属3="","",開発者所属3)</f>
        <v/>
      </c>
      <c r="G30" s="111"/>
      <c r="H30" s="111"/>
      <c r="I30" s="111"/>
      <c r="J30" s="28" t="s">
        <v>33</v>
      </c>
      <c r="K30" s="15" t="str">
        <f>IF(開発者郵便番号3="","",開発者郵便番号3)</f>
        <v/>
      </c>
      <c r="L30" s="25"/>
      <c r="M30" s="30"/>
    </row>
    <row r="31" spans="1:14" x14ac:dyDescent="0.15">
      <c r="A31" s="132"/>
      <c r="B31" s="132"/>
      <c r="C31" s="136"/>
      <c r="D31" s="137"/>
      <c r="E31" s="138"/>
      <c r="F31" s="136" t="str">
        <f>IF(開発者役職3="","",開発者役職3)</f>
        <v/>
      </c>
      <c r="G31" s="137"/>
      <c r="H31" s="137"/>
      <c r="I31" s="137"/>
      <c r="J31" s="136" t="str">
        <f>IF(開発者所在地3="","",開発者所在地3)</f>
        <v/>
      </c>
      <c r="K31" s="137"/>
      <c r="L31" s="137"/>
      <c r="M31" s="138"/>
    </row>
    <row r="32" spans="1:14" ht="12.95" customHeight="1" outlineLevel="1" x14ac:dyDescent="0.15">
      <c r="A32" s="132" t="str">
        <f>IF(開発者名4="","",開発者名4)</f>
        <v/>
      </c>
      <c r="B32" s="132"/>
      <c r="C32" s="133" t="str">
        <f>IF(開発者勤務先4="","",開発者勤務先4)</f>
        <v/>
      </c>
      <c r="D32" s="134"/>
      <c r="E32" s="135"/>
      <c r="F32" s="110" t="str">
        <f>IF(開発者所属4="","",開発者所属4)</f>
        <v/>
      </c>
      <c r="G32" s="111"/>
      <c r="H32" s="111"/>
      <c r="I32" s="111"/>
      <c r="J32" s="28" t="s">
        <v>33</v>
      </c>
      <c r="K32" s="15" t="str">
        <f>IF(開発者郵便番号4="","",開発者郵便番号4)</f>
        <v/>
      </c>
      <c r="L32" s="25"/>
      <c r="M32" s="30"/>
    </row>
    <row r="33" spans="1:13" outlineLevel="1" x14ac:dyDescent="0.15">
      <c r="A33" s="132"/>
      <c r="B33" s="132"/>
      <c r="C33" s="136"/>
      <c r="D33" s="137"/>
      <c r="E33" s="138"/>
      <c r="F33" s="136" t="str">
        <f>IF(開発者役職4="","",開発者役職4)</f>
        <v/>
      </c>
      <c r="G33" s="137"/>
      <c r="H33" s="137"/>
      <c r="I33" s="137"/>
      <c r="J33" s="136" t="str">
        <f>IF(開発者所在地4="","",開発者所在地4)</f>
        <v/>
      </c>
      <c r="K33" s="137"/>
      <c r="L33" s="137"/>
      <c r="M33" s="138"/>
    </row>
    <row r="34" spans="1:13" ht="12.95" customHeight="1" outlineLevel="1" x14ac:dyDescent="0.15">
      <c r="A34" s="132" t="str">
        <f>IF(開発者名5="","",開発者名5)</f>
        <v/>
      </c>
      <c r="B34" s="132"/>
      <c r="C34" s="133" t="str">
        <f>IF(開発者勤務先5="","",開発者勤務先5)</f>
        <v/>
      </c>
      <c r="D34" s="134"/>
      <c r="E34" s="135"/>
      <c r="F34" s="110" t="str">
        <f>IF(開発者所属5="","",開発者所属5)</f>
        <v/>
      </c>
      <c r="G34" s="111"/>
      <c r="H34" s="111"/>
      <c r="I34" s="111"/>
      <c r="J34" s="28" t="s">
        <v>33</v>
      </c>
      <c r="K34" s="15" t="str">
        <f>IF(開発者郵便番号5="","",開発者郵便番号5)</f>
        <v/>
      </c>
      <c r="L34" s="25"/>
      <c r="M34" s="30"/>
    </row>
    <row r="35" spans="1:13" outlineLevel="1" x14ac:dyDescent="0.15">
      <c r="A35" s="132"/>
      <c r="B35" s="132"/>
      <c r="C35" s="136"/>
      <c r="D35" s="137"/>
      <c r="E35" s="138"/>
      <c r="F35" s="136" t="str">
        <f>IF(開発者役職5="","",開発者役職5)</f>
        <v/>
      </c>
      <c r="G35" s="137"/>
      <c r="H35" s="137"/>
      <c r="I35" s="137"/>
      <c r="J35" s="136" t="str">
        <f>IF(開発者所在地5="","",開発者所在地5)</f>
        <v/>
      </c>
      <c r="K35" s="137"/>
      <c r="L35" s="137"/>
      <c r="M35" s="138"/>
    </row>
    <row r="36" spans="1:13" ht="12.95" customHeight="1" outlineLevel="1" x14ac:dyDescent="0.15">
      <c r="A36" s="132" t="str">
        <f>IF(開発者名6="","",開発者名6)</f>
        <v/>
      </c>
      <c r="B36" s="132"/>
      <c r="C36" s="133" t="str">
        <f>IF(開発者勤務先6="","",開発者勤務先6)</f>
        <v/>
      </c>
      <c r="D36" s="134"/>
      <c r="E36" s="135"/>
      <c r="F36" s="110" t="str">
        <f>IF(開発者所属6="","",開発者所属6)</f>
        <v/>
      </c>
      <c r="G36" s="111"/>
      <c r="H36" s="111"/>
      <c r="I36" s="111"/>
      <c r="J36" s="28" t="s">
        <v>33</v>
      </c>
      <c r="K36" s="15" t="str">
        <f>IF(開発者郵便番号6="","",開発者郵便番号6)</f>
        <v/>
      </c>
      <c r="L36" s="25"/>
      <c r="M36" s="30"/>
    </row>
    <row r="37" spans="1:13" outlineLevel="1" x14ac:dyDescent="0.15">
      <c r="A37" s="132"/>
      <c r="B37" s="132"/>
      <c r="C37" s="136"/>
      <c r="D37" s="137"/>
      <c r="E37" s="138"/>
      <c r="F37" s="136" t="str">
        <f>IF(開発者役職6="","",開発者役職6)</f>
        <v/>
      </c>
      <c r="G37" s="137"/>
      <c r="H37" s="137"/>
      <c r="I37" s="137"/>
      <c r="J37" s="136" t="str">
        <f>IF(開発者所在地6="","",開発者所在地6)</f>
        <v/>
      </c>
      <c r="K37" s="137"/>
      <c r="L37" s="137"/>
      <c r="M37" s="138"/>
    </row>
    <row r="38" spans="1:13" ht="12.95" customHeight="1" outlineLevel="1" x14ac:dyDescent="0.15">
      <c r="A38" s="132" t="str">
        <f>IF(開発者名7="","",開発者名7)</f>
        <v/>
      </c>
      <c r="B38" s="132"/>
      <c r="C38" s="133" t="str">
        <f>IF(開発者勤務先7="","",開発者勤務先7)</f>
        <v/>
      </c>
      <c r="D38" s="134"/>
      <c r="E38" s="135"/>
      <c r="F38" s="110" t="str">
        <f>IF(開発者所属7="","",開発者所属7)</f>
        <v/>
      </c>
      <c r="G38" s="111"/>
      <c r="H38" s="111"/>
      <c r="I38" s="111"/>
      <c r="J38" s="28" t="s">
        <v>33</v>
      </c>
      <c r="K38" s="15" t="str">
        <f>IF(開発者郵便番号7="","",開発者郵便番号7)</f>
        <v/>
      </c>
      <c r="L38" s="25"/>
      <c r="M38" s="30"/>
    </row>
    <row r="39" spans="1:13" outlineLevel="1" x14ac:dyDescent="0.15">
      <c r="A39" s="132"/>
      <c r="B39" s="132"/>
      <c r="C39" s="136"/>
      <c r="D39" s="137"/>
      <c r="E39" s="138"/>
      <c r="F39" s="136" t="str">
        <f>IF(開発者役職7="","",開発者役職7)</f>
        <v/>
      </c>
      <c r="G39" s="137"/>
      <c r="H39" s="137"/>
      <c r="I39" s="137"/>
      <c r="J39" s="136" t="str">
        <f>IF(開発者所在地7="","",開発者所在地7)</f>
        <v/>
      </c>
      <c r="K39" s="137"/>
      <c r="L39" s="137"/>
      <c r="M39" s="138"/>
    </row>
    <row r="40" spans="1:13" ht="12.95" customHeight="1" outlineLevel="1" x14ac:dyDescent="0.15">
      <c r="A40" s="132" t="str">
        <f>IF(開発者名8="","",開発者名8)</f>
        <v/>
      </c>
      <c r="B40" s="132"/>
      <c r="C40" s="133" t="str">
        <f>IF(開発者勤務先8="","",開発者勤務先8)</f>
        <v/>
      </c>
      <c r="D40" s="134"/>
      <c r="E40" s="135"/>
      <c r="F40" s="110" t="str">
        <f>IF(開発者所属8="","",開発者所属8)</f>
        <v/>
      </c>
      <c r="G40" s="111"/>
      <c r="H40" s="111"/>
      <c r="I40" s="111"/>
      <c r="J40" s="28" t="s">
        <v>33</v>
      </c>
      <c r="K40" s="15" t="str">
        <f>IF(開発者郵便番号8="","",開発者郵便番号8)</f>
        <v/>
      </c>
      <c r="L40" s="25"/>
      <c r="M40" s="30"/>
    </row>
    <row r="41" spans="1:13" outlineLevel="1" x14ac:dyDescent="0.15">
      <c r="A41" s="132"/>
      <c r="B41" s="132"/>
      <c r="C41" s="136"/>
      <c r="D41" s="137"/>
      <c r="E41" s="138"/>
      <c r="F41" s="136" t="str">
        <f>IF(開発者役職8="","",開発者役職8)</f>
        <v/>
      </c>
      <c r="G41" s="137"/>
      <c r="H41" s="137"/>
      <c r="I41" s="137"/>
      <c r="J41" s="136" t="str">
        <f>IF(開発者所在地8="","",開発者所在地8)</f>
        <v/>
      </c>
      <c r="K41" s="137"/>
      <c r="L41" s="137"/>
      <c r="M41" s="138"/>
    </row>
    <row r="42" spans="1:13" ht="39" customHeight="1" x14ac:dyDescent="0.15">
      <c r="A42" s="149" t="s">
        <v>55</v>
      </c>
      <c r="B42" s="149"/>
      <c r="C42" s="149"/>
      <c r="D42" s="149"/>
      <c r="E42" s="149"/>
      <c r="F42" s="149"/>
      <c r="G42" s="149"/>
      <c r="H42" s="149"/>
      <c r="I42" s="149"/>
      <c r="J42" s="149"/>
      <c r="K42" s="149"/>
      <c r="L42" s="149"/>
      <c r="M42" s="149"/>
    </row>
    <row r="43" spans="1:13" x14ac:dyDescent="0.15">
      <c r="A43" s="150" t="s">
        <v>74</v>
      </c>
      <c r="B43" s="125" t="s">
        <v>35</v>
      </c>
      <c r="C43" s="126"/>
      <c r="D43" s="133" t="str">
        <f>IF(企業連絡者勤務先="","",企業連絡者勤務先)</f>
        <v/>
      </c>
      <c r="E43" s="134"/>
      <c r="F43" s="134"/>
      <c r="G43" s="134"/>
      <c r="H43" s="134"/>
      <c r="I43" s="134"/>
      <c r="J43" s="134"/>
      <c r="K43" s="134"/>
      <c r="L43" s="134"/>
      <c r="M43" s="135"/>
    </row>
    <row r="44" spans="1:13" x14ac:dyDescent="0.15">
      <c r="A44" s="125"/>
      <c r="B44" s="125" t="s">
        <v>75</v>
      </c>
      <c r="C44" s="126"/>
      <c r="D44" s="110" t="str">
        <f>IF(企業連絡者所属="","",企業連絡者所属)</f>
        <v>所属</v>
      </c>
      <c r="E44" s="111"/>
      <c r="F44" s="111"/>
      <c r="G44" s="111"/>
      <c r="H44" s="111"/>
      <c r="I44" s="112"/>
      <c r="J44" s="110" t="str">
        <f>IF(企業連絡者役職="","",企業連絡者役職)</f>
        <v>役職</v>
      </c>
      <c r="K44" s="111"/>
      <c r="L44" s="111"/>
      <c r="M44" s="112"/>
    </row>
    <row r="45" spans="1:13" x14ac:dyDescent="0.15">
      <c r="A45" s="125"/>
      <c r="B45" s="125" t="s">
        <v>32</v>
      </c>
      <c r="C45" s="126"/>
      <c r="D45" s="28" t="s">
        <v>33</v>
      </c>
      <c r="E45" s="139" t="str">
        <f>IF(企業連絡者郵便番号="","",企業連絡者郵便番号)</f>
        <v>000-0000</v>
      </c>
      <c r="F45" s="139"/>
      <c r="G45" s="130"/>
      <c r="H45" s="130"/>
      <c r="I45" s="130"/>
      <c r="J45" s="130"/>
      <c r="K45" s="130"/>
      <c r="L45" s="130"/>
      <c r="M45" s="131"/>
    </row>
    <row r="46" spans="1:13" x14ac:dyDescent="0.15">
      <c r="A46" s="125"/>
      <c r="B46" s="125"/>
      <c r="C46" s="126"/>
      <c r="D46" s="136" t="str">
        <f>IF(企業連絡者所在地="","",企業連絡者所在地)</f>
        <v>所在地</v>
      </c>
      <c r="E46" s="137"/>
      <c r="F46" s="137"/>
      <c r="G46" s="137"/>
      <c r="H46" s="137"/>
      <c r="I46" s="137"/>
      <c r="J46" s="137"/>
      <c r="K46" s="137"/>
      <c r="L46" s="120"/>
      <c r="M46" s="151"/>
    </row>
    <row r="47" spans="1:13" x14ac:dyDescent="0.15">
      <c r="A47" s="125"/>
      <c r="B47" s="150" t="s">
        <v>37</v>
      </c>
      <c r="C47" s="125"/>
      <c r="D47" s="165" t="str">
        <f>IF(企業連絡者ふりがな="","",企業連絡者ふりがな)</f>
        <v>ふりがな</v>
      </c>
      <c r="E47" s="166"/>
      <c r="F47" s="166"/>
      <c r="G47" s="166"/>
      <c r="H47" s="167"/>
      <c r="I47" s="24" t="s">
        <v>38</v>
      </c>
      <c r="J47" s="122" t="str">
        <f>IF(企業連絡者電話="","",企業連絡者電話)</f>
        <v>000-000-0000</v>
      </c>
      <c r="K47" s="121"/>
      <c r="L47" s="121"/>
      <c r="M47" s="123"/>
    </row>
    <row r="48" spans="1:13" x14ac:dyDescent="0.15">
      <c r="A48" s="125"/>
      <c r="B48" s="125"/>
      <c r="C48" s="125"/>
      <c r="D48" s="168" t="str">
        <f>IF(企業連絡者名="","",企業連絡者名)</f>
        <v>氏　名</v>
      </c>
      <c r="E48" s="169"/>
      <c r="F48" s="169"/>
      <c r="G48" s="169"/>
      <c r="H48" s="170"/>
      <c r="I48" s="24" t="s">
        <v>39</v>
      </c>
      <c r="J48" s="122" t="str">
        <f>IF(企業連絡者FAX="","",企業連絡者FAX)</f>
        <v>000-000-0000</v>
      </c>
      <c r="K48" s="121"/>
      <c r="L48" s="121"/>
      <c r="M48" s="123"/>
    </row>
    <row r="49" spans="1:13" x14ac:dyDescent="0.15">
      <c r="A49" s="125"/>
      <c r="B49" s="125"/>
      <c r="C49" s="125"/>
      <c r="D49" s="171"/>
      <c r="E49" s="172"/>
      <c r="F49" s="172"/>
      <c r="G49" s="172"/>
      <c r="H49" s="173"/>
      <c r="I49" s="24" t="s">
        <v>40</v>
      </c>
      <c r="J49" s="110" t="str">
        <f>IF(企業連絡者メアド="","",企業連絡者メアド)</f>
        <v/>
      </c>
      <c r="K49" s="111"/>
      <c r="L49" s="111"/>
      <c r="M49" s="112"/>
    </row>
    <row r="50" spans="1:13" x14ac:dyDescent="0.15">
      <c r="A50" s="2"/>
      <c r="B50" s="2"/>
      <c r="C50" s="2"/>
      <c r="D50" s="2"/>
      <c r="E50" s="2"/>
      <c r="F50" s="2"/>
      <c r="G50" s="2"/>
      <c r="H50" s="2"/>
      <c r="I50" s="2"/>
      <c r="J50" s="2"/>
      <c r="K50" s="2"/>
      <c r="L50" s="2"/>
      <c r="M50" s="2"/>
    </row>
    <row r="51" spans="1:13" ht="20.100000000000001" customHeight="1" x14ac:dyDescent="0.15">
      <c r="A51" s="2"/>
      <c r="B51" s="2"/>
      <c r="C51" s="2" t="s">
        <v>41</v>
      </c>
      <c r="D51" s="152" t="s">
        <v>42</v>
      </c>
      <c r="E51" s="152"/>
      <c r="F51" s="120" t="str">
        <f>IF(推薦団体名="","",推薦団体名)</f>
        <v/>
      </c>
      <c r="G51" s="120"/>
      <c r="H51" s="120"/>
      <c r="I51" s="120"/>
      <c r="J51" s="120"/>
      <c r="K51" s="120"/>
      <c r="L51" s="31"/>
      <c r="M51" s="31"/>
    </row>
    <row r="52" spans="1:13" ht="20.100000000000001" customHeight="1" x14ac:dyDescent="0.15">
      <c r="A52" s="2"/>
      <c r="B52" s="2"/>
      <c r="C52" s="2"/>
      <c r="D52" s="152" t="s">
        <v>43</v>
      </c>
      <c r="E52" s="152"/>
      <c r="F52" s="152" t="str">
        <f>IF(推薦団体代表者役職="","",推薦団体代表者役職)</f>
        <v>役職</v>
      </c>
      <c r="G52" s="152"/>
      <c r="H52" s="152"/>
      <c r="I52" s="152"/>
      <c r="J52" s="152"/>
      <c r="K52" s="152" t="str">
        <f>IF(推薦団体代表者名="","",推薦団体代表者名)</f>
        <v>代表者名</v>
      </c>
      <c r="L52" s="152"/>
      <c r="M52" s="2" t="s">
        <v>31</v>
      </c>
    </row>
    <row r="53" spans="1:13" x14ac:dyDescent="0.15">
      <c r="A53" s="2"/>
      <c r="B53" s="2"/>
      <c r="C53" s="2"/>
      <c r="D53" s="152" t="s">
        <v>44</v>
      </c>
      <c r="E53" s="152"/>
      <c r="F53" s="32" t="s">
        <v>33</v>
      </c>
      <c r="G53" s="164" t="str">
        <f>IF(推薦団体郵便番号="","",推薦団体郵便番号)</f>
        <v>000-0000</v>
      </c>
      <c r="H53" s="164"/>
      <c r="I53" s="120" t="str">
        <f>IF(推薦団体所在地="","",推薦団体所在地)</f>
        <v>所在地</v>
      </c>
      <c r="J53" s="120"/>
      <c r="K53" s="120"/>
      <c r="L53" s="120"/>
      <c r="M53" s="120"/>
    </row>
    <row r="54" spans="1:13" ht="12.95" customHeight="1" x14ac:dyDescent="0.15">
      <c r="A54" s="2"/>
      <c r="B54" s="2"/>
      <c r="C54" s="2"/>
      <c r="D54" s="152" t="s">
        <v>76</v>
      </c>
      <c r="E54" s="152"/>
      <c r="F54" s="162" t="str">
        <f>IF(推薦団体連絡者所属="","",推薦団体連絡者所属)</f>
        <v>連絡者所属</v>
      </c>
      <c r="G54" s="162"/>
      <c r="H54" s="162"/>
      <c r="I54" s="162"/>
      <c r="J54" s="162"/>
      <c r="K54" s="152" t="str">
        <f>IF(推薦団体連絡者名="","",推薦団体連絡者名)</f>
        <v>氏名</v>
      </c>
      <c r="L54" s="152"/>
      <c r="M54" s="163"/>
    </row>
    <row r="55" spans="1:13" ht="12.95" customHeight="1" x14ac:dyDescent="0.15">
      <c r="A55" s="2"/>
      <c r="B55" s="2"/>
      <c r="C55" s="2"/>
      <c r="D55" s="152" t="s">
        <v>45</v>
      </c>
      <c r="E55" s="152"/>
      <c r="F55" s="162" t="str">
        <f>IF(推薦団体連絡者役職="","",推薦団体連絡者役職)</f>
        <v>役職</v>
      </c>
      <c r="G55" s="162"/>
      <c r="H55" s="162"/>
      <c r="I55" s="162"/>
      <c r="J55" s="162"/>
      <c r="K55" s="152"/>
      <c r="L55" s="152"/>
      <c r="M55" s="163"/>
    </row>
    <row r="56" spans="1:13" ht="15" customHeight="1" x14ac:dyDescent="0.15">
      <c r="A56" s="2"/>
      <c r="B56" s="2"/>
      <c r="C56" s="2"/>
      <c r="D56" s="152" t="s">
        <v>46</v>
      </c>
      <c r="E56" s="152"/>
      <c r="F56" s="2" t="s">
        <v>47</v>
      </c>
      <c r="G56" s="152" t="str">
        <f>IF(推薦団体連絡者電話="","",推薦団体連絡者電話)</f>
        <v>000-000-0000</v>
      </c>
      <c r="H56" s="152"/>
      <c r="I56" s="152"/>
      <c r="J56" s="33" t="s">
        <v>48</v>
      </c>
      <c r="K56" s="153" t="str">
        <f>IF(推薦団体連絡者メアド="","",推薦団体連絡者メアド)</f>
        <v/>
      </c>
      <c r="L56" s="153"/>
      <c r="M56" s="153"/>
    </row>
    <row r="57" spans="1:13" x14ac:dyDescent="0.15">
      <c r="A57" s="2"/>
      <c r="B57" s="2"/>
      <c r="C57" s="154" t="s">
        <v>49</v>
      </c>
      <c r="D57" s="154"/>
      <c r="E57" s="154"/>
      <c r="F57" s="154"/>
      <c r="G57" s="154"/>
      <c r="H57" s="154"/>
      <c r="I57" s="154"/>
      <c r="J57" s="2"/>
      <c r="K57" s="34"/>
      <c r="L57" s="34"/>
      <c r="M57" s="34"/>
    </row>
    <row r="58" spans="1:13" ht="8.1" customHeight="1" x14ac:dyDescent="0.15">
      <c r="A58" s="2"/>
      <c r="B58" s="2"/>
      <c r="C58" s="35"/>
      <c r="D58" s="35"/>
      <c r="E58" s="35"/>
      <c r="F58" s="35"/>
      <c r="G58" s="35"/>
      <c r="H58" s="35"/>
      <c r="I58" s="35"/>
      <c r="J58" s="2"/>
      <c r="K58" s="34"/>
      <c r="L58" s="34"/>
      <c r="M58" s="34"/>
    </row>
    <row r="59" spans="1:13" ht="12.95" customHeight="1" x14ac:dyDescent="0.15">
      <c r="A59" s="155" t="s">
        <v>50</v>
      </c>
      <c r="B59" s="155"/>
      <c r="C59" s="155"/>
      <c r="D59" s="155"/>
      <c r="E59" s="155"/>
      <c r="F59" s="155"/>
      <c r="G59" s="155"/>
      <c r="H59" s="155"/>
      <c r="I59" s="155"/>
      <c r="J59" s="155"/>
      <c r="K59" s="155"/>
      <c r="L59" s="155"/>
      <c r="M59" s="155"/>
    </row>
  </sheetData>
  <mergeCells count="116">
    <mergeCell ref="D56:E56"/>
    <mergeCell ref="G56:I56"/>
    <mergeCell ref="K56:M56"/>
    <mergeCell ref="C57:I57"/>
    <mergeCell ref="A59:M59"/>
    <mergeCell ref="B5:M5"/>
    <mergeCell ref="B6:M6"/>
    <mergeCell ref="D54:E54"/>
    <mergeCell ref="F54:J54"/>
    <mergeCell ref="K54:L55"/>
    <mergeCell ref="M54:M55"/>
    <mergeCell ref="D55:E55"/>
    <mergeCell ref="F55:J55"/>
    <mergeCell ref="D51:E51"/>
    <mergeCell ref="D52:E52"/>
    <mergeCell ref="F52:J52"/>
    <mergeCell ref="K52:L52"/>
    <mergeCell ref="D53:E53"/>
    <mergeCell ref="G53:H53"/>
    <mergeCell ref="I53:M53"/>
    <mergeCell ref="B47:C49"/>
    <mergeCell ref="D47:H47"/>
    <mergeCell ref="J47:M47"/>
    <mergeCell ref="D48:H49"/>
    <mergeCell ref="J48:M48"/>
    <mergeCell ref="J49:M49"/>
    <mergeCell ref="A43:A49"/>
    <mergeCell ref="B43:C43"/>
    <mergeCell ref="D43:M43"/>
    <mergeCell ref="B44:C44"/>
    <mergeCell ref="B45:C46"/>
    <mergeCell ref="E45:F45"/>
    <mergeCell ref="G45:M45"/>
    <mergeCell ref="D46:M46"/>
    <mergeCell ref="D44:I44"/>
    <mergeCell ref="J44:M44"/>
    <mergeCell ref="A42:M42"/>
    <mergeCell ref="A36:B37"/>
    <mergeCell ref="C36:E37"/>
    <mergeCell ref="F36:I36"/>
    <mergeCell ref="F37:I37"/>
    <mergeCell ref="J37:M37"/>
    <mergeCell ref="A38:B39"/>
    <mergeCell ref="C38:E39"/>
    <mergeCell ref="F38:I38"/>
    <mergeCell ref="F39:I39"/>
    <mergeCell ref="J39:M39"/>
    <mergeCell ref="A34:B35"/>
    <mergeCell ref="C34:E35"/>
    <mergeCell ref="F34:I34"/>
    <mergeCell ref="F35:I35"/>
    <mergeCell ref="J35:M35"/>
    <mergeCell ref="A40:B41"/>
    <mergeCell ref="C40:E41"/>
    <mergeCell ref="F40:I40"/>
    <mergeCell ref="F41:I41"/>
    <mergeCell ref="J41:M41"/>
    <mergeCell ref="F29:I29"/>
    <mergeCell ref="J29:M29"/>
    <mergeCell ref="A30:B31"/>
    <mergeCell ref="C30:E31"/>
    <mergeCell ref="F30:I30"/>
    <mergeCell ref="F31:I31"/>
    <mergeCell ref="J31:M31"/>
    <mergeCell ref="A32:B33"/>
    <mergeCell ref="C32:E33"/>
    <mergeCell ref="F32:I32"/>
    <mergeCell ref="F33:I33"/>
    <mergeCell ref="J33:M33"/>
    <mergeCell ref="L1:M1"/>
    <mergeCell ref="A3:M3"/>
    <mergeCell ref="A7:M7"/>
    <mergeCell ref="C8:F8"/>
    <mergeCell ref="G8:I8"/>
    <mergeCell ref="J8:M8"/>
    <mergeCell ref="K10:M10"/>
    <mergeCell ref="K11:M11"/>
    <mergeCell ref="A22:A23"/>
    <mergeCell ref="C22:D22"/>
    <mergeCell ref="E22:L22"/>
    <mergeCell ref="B23:M23"/>
    <mergeCell ref="B15:J15"/>
    <mergeCell ref="C16:D16"/>
    <mergeCell ref="F16:J16"/>
    <mergeCell ref="A17:A18"/>
    <mergeCell ref="C17:D17"/>
    <mergeCell ref="E17:L17"/>
    <mergeCell ref="B18:M18"/>
    <mergeCell ref="K15:M15"/>
    <mergeCell ref="K16:M16"/>
    <mergeCell ref="K20:M20"/>
    <mergeCell ref="K21:M21"/>
    <mergeCell ref="F51:K51"/>
    <mergeCell ref="F11:H11"/>
    <mergeCell ref="B10:J10"/>
    <mergeCell ref="C11:D11"/>
    <mergeCell ref="B20:J20"/>
    <mergeCell ref="C21:D21"/>
    <mergeCell ref="F21:J21"/>
    <mergeCell ref="A24:M24"/>
    <mergeCell ref="A25:B25"/>
    <mergeCell ref="C25:E25"/>
    <mergeCell ref="F25:I25"/>
    <mergeCell ref="J25:M25"/>
    <mergeCell ref="A26:B27"/>
    <mergeCell ref="C26:E27"/>
    <mergeCell ref="F26:I26"/>
    <mergeCell ref="F27:I27"/>
    <mergeCell ref="J27:M27"/>
    <mergeCell ref="A28:B29"/>
    <mergeCell ref="A12:A13"/>
    <mergeCell ref="C12:D12"/>
    <mergeCell ref="E12:L12"/>
    <mergeCell ref="B13:M13"/>
    <mergeCell ref="C28:E29"/>
    <mergeCell ref="F28:I28"/>
  </mergeCells>
  <phoneticPr fontId="1"/>
  <dataValidations count="12">
    <dataValidation allowBlank="1" showErrorMessage="1" sqref="L1:M1 F52:L52 J47:M49 D46:M46 E45:F45 J27:M27 J29:M29 J31:M31 J33:M33 J35:M35 J37:M37 J39:M39 J41:M41 A26:I41 K26 K28 K30 K32 K34 K36 K38 K40 D47:H49 D43:M44 F51:K51 G53:M53 F54:L55 G56:I56 K56:M56" xr:uid="{351F1B49-7EC9-4D9D-AD38-9BB155A50461}"/>
    <dataValidation allowBlank="1" showErrorMessage="1" promptTitle="推薦団体等の連絡者の電話番号を記入してください" prompt="例）042-562-4486" sqref="J56" xr:uid="{E7C70D53-B113-443D-A987-18053C2F173F}"/>
    <dataValidation operator="lessThan" allowBlank="1" showErrorMessage="1" sqref="C8:F8" xr:uid="{BE080BCA-1D00-441A-A732-2598F5400F7F}"/>
    <dataValidation type="date" allowBlank="1" showInputMessage="1" showErrorMessage="1" promptTitle="開発または製品化が終了した年、月を記入してください" prompt="おおむね3年以内_x000a_例）2020/3" sqref="J8:M8" xr:uid="{CC2F767C-E3C0-4A20-B175-44401E64E4B7}">
      <formula1>42095</formula1>
      <formula2>44348</formula2>
    </dataValidation>
    <dataValidation imeMode="on" allowBlank="1" showInputMessage="1" showErrorMessage="1" promptTitle="代表者の姓名をご記入ください" prompt="(例)振興　太郎" sqref="I11:J11" xr:uid="{5F2171DE-42DB-45BD-82B4-CA4B2531290D}"/>
    <dataValidation allowBlank="1" showInputMessage="1" showErrorMessage="1" promptTitle="連絡担当者氏名のふりがなを記入してください" prompt="例）しんこう　たろう" sqref="I47" xr:uid="{184DF1F8-14FF-4918-9BC0-B654F4CEFEA9}"/>
    <dataValidation allowBlank="1" showInputMessage="1" showErrorMessage="1" promptTitle="連絡担当者の氏名を記入してください" prompt="例）振興　太郎" sqref="I48:I49" xr:uid="{6B6CC7AF-4976-435C-9F48-5CC961DD14D1}"/>
    <dataValidation allowBlank="1" showInputMessage="1" showErrorMessage="1" promptTitle="団体等からの推薦がある場合はご記入ください" prompt="例）地方独立行政法人 ○○県産業技術センター" sqref="L51:M51" xr:uid="{FED10310-8B3E-49A9-A547-AFC276318C45}"/>
    <dataValidation allowBlank="1" showInputMessage="1" showErrorMessage="1" promptTitle="推薦団体等の連絡者の電話番号を記入してください" prompt="例）042-562-4486" sqref="F56" xr:uid="{0ECCF852-7A4B-4D29-81C4-2199E60572A2}"/>
    <dataValidation imeMode="off" allowBlank="1" showErrorMessage="1" sqref="C22:D22 C12:D12 C17:D17" xr:uid="{83FAEF5B-75CA-4630-B83F-E17657769557}"/>
    <dataValidation imeMode="on" allowBlank="1" showErrorMessage="1" sqref="B10:J10 C11:D11 F11:H11 B13:M13 B15:J15 C16:D16 C21:D21 F16:J16 F21:J21 B18:M18 B23:M23 B5:M6" xr:uid="{680C575A-2A37-4B31-A961-2FDBA0BA2549}"/>
    <dataValidation imeMode="on" allowBlank="1" showInputMessage="1" showErrorMessage="1" sqref="B20:J20" xr:uid="{C5D2B681-E2AA-4A1E-A499-2D98F97402D4}"/>
  </dataValidations>
  <pageMargins left="0.70866141732283472" right="0.70866141732283472" top="0.7480314960629921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102</vt:i4>
      </vt:variant>
    </vt:vector>
  </HeadingPairs>
  <TitlesOfParts>
    <vt:vector size="104" baseType="lpstr">
      <vt:lpstr>入力用</vt:lpstr>
      <vt:lpstr>印刷用</vt:lpstr>
      <vt:lpstr>印刷用!Print_Area</vt:lpstr>
      <vt:lpstr>入力用!Print_Area</vt:lpstr>
      <vt:lpstr>アンケート</vt:lpstr>
      <vt:lpstr>開発開始</vt:lpstr>
      <vt:lpstr>開発者勤務先1</vt:lpstr>
      <vt:lpstr>開発者勤務先2</vt:lpstr>
      <vt:lpstr>開発者勤務先3</vt:lpstr>
      <vt:lpstr>開発者勤務先4</vt:lpstr>
      <vt:lpstr>開発者勤務先5</vt:lpstr>
      <vt:lpstr>開発者勤務先6</vt:lpstr>
      <vt:lpstr>開発者勤務先7</vt:lpstr>
      <vt:lpstr>開発者勤務先8</vt:lpstr>
      <vt:lpstr>開発者所在地1</vt:lpstr>
      <vt:lpstr>開発者所在地2</vt:lpstr>
      <vt:lpstr>開発者所在地3</vt:lpstr>
      <vt:lpstr>開発者所在地4</vt:lpstr>
      <vt:lpstr>開発者所在地5</vt:lpstr>
      <vt:lpstr>開発者所在地6</vt:lpstr>
      <vt:lpstr>開発者所在地7</vt:lpstr>
      <vt:lpstr>開発者所在地8</vt:lpstr>
      <vt:lpstr>開発者所属1</vt:lpstr>
      <vt:lpstr>開発者所属2</vt:lpstr>
      <vt:lpstr>開発者所属3</vt:lpstr>
      <vt:lpstr>開発者所属4</vt:lpstr>
      <vt:lpstr>開発者所属5</vt:lpstr>
      <vt:lpstr>開発者所属6</vt:lpstr>
      <vt:lpstr>開発者所属7</vt:lpstr>
      <vt:lpstr>開発者所属8</vt:lpstr>
      <vt:lpstr>開発者名1</vt:lpstr>
      <vt:lpstr>開発者名2</vt:lpstr>
      <vt:lpstr>開発者名3</vt:lpstr>
      <vt:lpstr>開発者名4</vt:lpstr>
      <vt:lpstr>開発者名5</vt:lpstr>
      <vt:lpstr>開発者名6</vt:lpstr>
      <vt:lpstr>開発者名7</vt:lpstr>
      <vt:lpstr>開発者名8</vt:lpstr>
      <vt:lpstr>開発者役職1</vt:lpstr>
      <vt:lpstr>開発者役職2</vt:lpstr>
      <vt:lpstr>開発者役職3</vt:lpstr>
      <vt:lpstr>開発者役職4</vt:lpstr>
      <vt:lpstr>開発者役職5</vt:lpstr>
      <vt:lpstr>開発者役職6</vt:lpstr>
      <vt:lpstr>開発者役職7</vt:lpstr>
      <vt:lpstr>開発者役職8</vt:lpstr>
      <vt:lpstr>開発者郵便番号1</vt:lpstr>
      <vt:lpstr>開発者郵便番号2</vt:lpstr>
      <vt:lpstr>開発者郵便番号3</vt:lpstr>
      <vt:lpstr>開発者郵便番号4</vt:lpstr>
      <vt:lpstr>開発者郵便番号5</vt:lpstr>
      <vt:lpstr>開発者郵便番号6</vt:lpstr>
      <vt:lpstr>開発者郵便番号7</vt:lpstr>
      <vt:lpstr>開発者郵便番号8</vt:lpstr>
      <vt:lpstr>開発終了</vt:lpstr>
      <vt:lpstr>企業名1</vt:lpstr>
      <vt:lpstr>企業名2</vt:lpstr>
      <vt:lpstr>企業名3</vt:lpstr>
      <vt:lpstr>企業連絡者FAX</vt:lpstr>
      <vt:lpstr>企業連絡者ふりがな</vt:lpstr>
      <vt:lpstr>企業連絡者メアド</vt:lpstr>
      <vt:lpstr>企業連絡者勤務先</vt:lpstr>
      <vt:lpstr>企業連絡者所在地</vt:lpstr>
      <vt:lpstr>企業連絡者所属</vt:lpstr>
      <vt:lpstr>企業連絡者電話</vt:lpstr>
      <vt:lpstr>企業連絡者名</vt:lpstr>
      <vt:lpstr>企業連絡者役職</vt:lpstr>
      <vt:lpstr>企業連絡者郵便番号</vt:lpstr>
      <vt:lpstr>業績名</vt:lpstr>
      <vt:lpstr>業績名ふりがな</vt:lpstr>
      <vt:lpstr>資本金1</vt:lpstr>
      <vt:lpstr>資本金2</vt:lpstr>
      <vt:lpstr>資本金3</vt:lpstr>
      <vt:lpstr>従業員数1</vt:lpstr>
      <vt:lpstr>従業員数2</vt:lpstr>
      <vt:lpstr>従業員数3</vt:lpstr>
      <vt:lpstr>所在地1</vt:lpstr>
      <vt:lpstr>所在地2</vt:lpstr>
      <vt:lpstr>所在地3</vt:lpstr>
      <vt:lpstr>申請書Ver</vt:lpstr>
      <vt:lpstr>申請書名</vt:lpstr>
      <vt:lpstr>推薦団体所在地</vt:lpstr>
      <vt:lpstr>推薦団体代表者名</vt:lpstr>
      <vt:lpstr>推薦団体代表者役職</vt:lpstr>
      <vt:lpstr>推薦団体名</vt:lpstr>
      <vt:lpstr>推薦団体郵便番号</vt:lpstr>
      <vt:lpstr>推薦団体連絡者メアド</vt:lpstr>
      <vt:lpstr>推薦団体連絡者所属</vt:lpstr>
      <vt:lpstr>推薦団体連絡者電話</vt:lpstr>
      <vt:lpstr>推薦団体連絡者名</vt:lpstr>
      <vt:lpstr>推薦団体連絡者役職</vt:lpstr>
      <vt:lpstr>整理番号</vt:lpstr>
      <vt:lpstr>代表者氏名1</vt:lpstr>
      <vt:lpstr>代表者氏名2</vt:lpstr>
      <vt:lpstr>代表者氏名3</vt:lpstr>
      <vt:lpstr>代表者役職1</vt:lpstr>
      <vt:lpstr>代表者役職2</vt:lpstr>
      <vt:lpstr>代表者役職3</vt:lpstr>
      <vt:lpstr>団体の種別1</vt:lpstr>
      <vt:lpstr>団体の種別2</vt:lpstr>
      <vt:lpstr>団体の種別3</vt:lpstr>
      <vt:lpstr>郵便番号1</vt:lpstr>
      <vt:lpstr>郵便番号2</vt:lpstr>
      <vt:lpstr>郵便番号3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kskadmin</dc:creator>
  <cp:lastModifiedBy>実 畠山</cp:lastModifiedBy>
  <cp:lastPrinted>2025-02-04T03:01:19Z</cp:lastPrinted>
  <dcterms:created xsi:type="dcterms:W3CDTF">2020-03-25T01:36:46Z</dcterms:created>
  <dcterms:modified xsi:type="dcterms:W3CDTF">2026-03-11T05:17:27Z</dcterms:modified>
</cp:coreProperties>
</file>